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66" yWindow="1260" windowWidth="14940" windowHeight="6030" tabRatio="789" activeTab="19"/>
  </bookViews>
  <sheets>
    <sheet name="IB ABL" sheetId="1" r:id="rId1"/>
    <sheet name="IB ave" sheetId="2" r:id="rId2"/>
    <sheet name="IB" sheetId="3" r:id="rId3"/>
    <sheet name="UK Abl" sheetId="4" r:id="rId4"/>
    <sheet name="UK" sheetId="5" r:id="rId5"/>
    <sheet name="HV" sheetId="6" r:id="rId6"/>
    <sheet name="SH" sheetId="7" r:id="rId7"/>
    <sheet name="FR" sheetId="8" r:id="rId8"/>
    <sheet name="p01" sheetId="9" r:id="rId9"/>
    <sheet name="P02" sheetId="10" r:id="rId10"/>
    <sheet name="BM" sheetId="11" r:id="rId11"/>
    <sheet name="P04" sheetId="12" r:id="rId12"/>
    <sheet name="p05" sheetId="13" r:id="rId13"/>
    <sheet name="P06" sheetId="14" r:id="rId14"/>
    <sheet name="P07" sheetId="15" r:id="rId15"/>
    <sheet name="P08" sheetId="16" r:id="rId16"/>
    <sheet name="WD" sheetId="17" r:id="rId17"/>
    <sheet name="Sheet1" sheetId="18" r:id="rId18"/>
    <sheet name="Daily Values by site" sheetId="19" r:id="rId19"/>
    <sheet name="Ablation Chart" sheetId="20" r:id="rId20"/>
  </sheets>
  <definedNames/>
  <calcPr fullCalcOnLoad="1" refMode="R1C1"/>
</workbook>
</file>

<file path=xl/sharedStrings.xml><?xml version="1.0" encoding="utf-8"?>
<sst xmlns="http://schemas.openxmlformats.org/spreadsheetml/2006/main" count="2807" uniqueCount="100">
  <si>
    <t>densities</t>
  </si>
  <si>
    <t xml:space="preserve">d </t>
  </si>
  <si>
    <t>(in)</t>
  </si>
  <si>
    <t>(cm)</t>
  </si>
  <si>
    <t>wt</t>
  </si>
  <si>
    <t>(gr)</t>
  </si>
  <si>
    <t>H20 eq</t>
  </si>
  <si>
    <t>d</t>
  </si>
  <si>
    <t>6.8 cm diameter cutter</t>
  </si>
  <si>
    <t>Sagwon</t>
  </si>
  <si>
    <r>
      <t>area=36.33 cm</t>
    </r>
    <r>
      <rPr>
        <vertAlign val="superscript"/>
        <sz val="10"/>
        <rFont val="Arial"/>
        <family val="2"/>
      </rPr>
      <t xml:space="preserve">2 </t>
    </r>
  </si>
  <si>
    <t xml:space="preserve">Average Snow Water Equivalent </t>
  </si>
  <si>
    <t>cm</t>
  </si>
  <si>
    <t>Happy Valley</t>
  </si>
  <si>
    <t>Betty</t>
  </si>
  <si>
    <t>WD</t>
  </si>
  <si>
    <t>P06</t>
  </si>
  <si>
    <t>P05</t>
  </si>
  <si>
    <t>P01</t>
  </si>
  <si>
    <t>P02</t>
  </si>
  <si>
    <t>near  P Pad</t>
  </si>
  <si>
    <t>P04</t>
  </si>
  <si>
    <t>P07</t>
  </si>
  <si>
    <t>P08</t>
  </si>
  <si>
    <t>near Alascom &amp; Oxbow Road</t>
  </si>
  <si>
    <t>(high centered polygons)</t>
  </si>
  <si>
    <t>11:30 AST</t>
  </si>
  <si>
    <t>15:00 AST</t>
  </si>
  <si>
    <t>9:30 AST</t>
  </si>
  <si>
    <r>
      <t xml:space="preserve">Note:  </t>
    </r>
    <r>
      <rPr>
        <b/>
        <i/>
        <sz val="10"/>
        <rFont val="Arial"/>
        <family val="2"/>
      </rPr>
      <t>VERY</t>
    </r>
    <r>
      <rPr>
        <sz val="10"/>
        <rFont val="Arial"/>
        <family val="0"/>
      </rPr>
      <t xml:space="preserve"> hard layers - </t>
    </r>
    <r>
      <rPr>
        <b/>
        <i/>
        <sz val="10"/>
        <rFont val="Arial"/>
        <family val="2"/>
      </rPr>
      <t>VERY</t>
    </r>
    <r>
      <rPr>
        <sz val="10"/>
        <rFont val="Arial"/>
        <family val="0"/>
      </rPr>
      <t xml:space="preserve"> difficult to get corer through</t>
    </r>
  </si>
  <si>
    <t xml:space="preserve">          snowing during snow survey</t>
  </si>
  <si>
    <t>12:15 AST</t>
  </si>
  <si>
    <t>Franklin Bluffs</t>
  </si>
  <si>
    <t>08:40 AST</t>
  </si>
  <si>
    <t>11:45 AST</t>
  </si>
  <si>
    <t>Upper Kuparuk</t>
  </si>
  <si>
    <t>Imnavait Basin</t>
  </si>
  <si>
    <t>S1</t>
  </si>
  <si>
    <t>S2</t>
  </si>
  <si>
    <t>S3</t>
  </si>
  <si>
    <t>S4</t>
  </si>
  <si>
    <t>S5</t>
  </si>
  <si>
    <t>S6</t>
  </si>
  <si>
    <t xml:space="preserve">Basin Average Snow Water Equivalent </t>
  </si>
  <si>
    <t>========</t>
  </si>
  <si>
    <t>Imnavait Basin Average</t>
  </si>
  <si>
    <t>date</t>
  </si>
  <si>
    <t>H20 eq.</t>
  </si>
  <si>
    <t>Mean density =</t>
  </si>
  <si>
    <t>18:50 AST</t>
  </si>
  <si>
    <t>14:30:00 PM</t>
  </si>
  <si>
    <t>In Jeremiah's Book</t>
  </si>
  <si>
    <t>All in Jeremiah's book</t>
  </si>
  <si>
    <t>Lake near U Pad</t>
  </si>
  <si>
    <t>near  Y Pad Road Junction</t>
  </si>
  <si>
    <t xml:space="preserve">70° 14.917' N </t>
  </si>
  <si>
    <t>148° 36.243 W</t>
  </si>
  <si>
    <t>70° 17.730' N</t>
  </si>
  <si>
    <t>148° 56.239' W</t>
  </si>
  <si>
    <t>70° 15.686' N</t>
  </si>
  <si>
    <t>148° 56.375' W</t>
  </si>
  <si>
    <t>70° 15' 23.8" N</t>
  </si>
  <si>
    <t>148° 42' 56.7" W</t>
  </si>
  <si>
    <t>70° 15' 37.3" N</t>
  </si>
  <si>
    <t>148° 40' 20.4" W</t>
  </si>
  <si>
    <t>Along Kuparuk Pipeline Road</t>
  </si>
  <si>
    <t>near B Pad</t>
  </si>
  <si>
    <t>70° 15.190' N</t>
  </si>
  <si>
    <t>148 46.295' W</t>
  </si>
  <si>
    <t xml:space="preserve"> </t>
  </si>
  <si>
    <t>West Dock</t>
  </si>
  <si>
    <t>F Bluffs</t>
  </si>
  <si>
    <t>H Valley</t>
  </si>
  <si>
    <t>U Kuparuk</t>
  </si>
  <si>
    <t>Imnavait</t>
  </si>
  <si>
    <t>too high</t>
  </si>
  <si>
    <t>SWE (cm)</t>
  </si>
  <si>
    <t>Tundra</t>
  </si>
  <si>
    <t>Tall Shrub</t>
  </si>
  <si>
    <t>Low Shrub</t>
  </si>
  <si>
    <t>Forest</t>
  </si>
  <si>
    <t>Average</t>
  </si>
  <si>
    <t>Tundra = 10%</t>
  </si>
  <si>
    <t>Tall Shrub = 25</t>
  </si>
  <si>
    <t xml:space="preserve">values in red are linear interpolation </t>
  </si>
  <si>
    <t>Shrub = 20 %</t>
  </si>
  <si>
    <t>Tree = 45 %</t>
  </si>
  <si>
    <t>Council</t>
  </si>
  <si>
    <t>Date</t>
  </si>
  <si>
    <t>Niagara Creek Shrub</t>
  </si>
  <si>
    <t>10m Tower</t>
  </si>
  <si>
    <t>Niagara Creek Tussock</t>
  </si>
  <si>
    <t>Niagara Average</t>
  </si>
  <si>
    <t>Mauze Gulch Shrub</t>
  </si>
  <si>
    <t>Mauze Gulch Tussock</t>
  </si>
  <si>
    <t>Mauze Gulch Tussock 2</t>
  </si>
  <si>
    <t>Mauze Average</t>
  </si>
  <si>
    <t>leaked</t>
  </si>
  <si>
    <t>6/8/01 ALL SNOW ABLATED</t>
  </si>
  <si>
    <t>too low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</si>
</sst>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"/>
    <numFmt numFmtId="168" formatCode="m/d"/>
    <numFmt numFmtId="169" formatCode="0.000000"/>
    <numFmt numFmtId="170" formatCode="mm/dd/yy"/>
    <numFmt numFmtId="171" formatCode="m/d/yy"/>
  </numFmts>
  <fonts count="23">
    <font>
      <sz val="10"/>
      <name val="Arial"/>
      <family val="0"/>
    </font>
    <font>
      <vertAlign val="superscript"/>
      <sz val="10"/>
      <name val="Arial"/>
      <family val="2"/>
    </font>
    <font>
      <b/>
      <i/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9.75"/>
      <name val="Arial"/>
      <family val="0"/>
    </font>
    <font>
      <b/>
      <sz val="16.5"/>
      <name val="Arial"/>
      <family val="0"/>
    </font>
    <font>
      <sz val="16.5"/>
      <name val="Arial"/>
      <family val="0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8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"/>
      <family val="2"/>
    </font>
    <font>
      <sz val="8"/>
      <color indexed="12"/>
      <name val="Arial"/>
      <family val="2"/>
    </font>
    <font>
      <b/>
      <sz val="18"/>
      <name val="Arial"/>
      <family val="2"/>
    </font>
    <font>
      <b/>
      <sz val="19"/>
      <name val="Arial"/>
      <family val="2"/>
    </font>
    <font>
      <sz val="10.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right"/>
    </xf>
    <xf numFmtId="167" fontId="0" fillId="0" borderId="0" xfId="0" applyNumberFormat="1" applyAlignment="1">
      <alignment/>
    </xf>
    <xf numFmtId="2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Alignment="1" quotePrefix="1">
      <alignment/>
    </xf>
    <xf numFmtId="166" fontId="0" fillId="0" borderId="0" xfId="0" applyNumberFormat="1" applyAlignment="1">
      <alignment/>
    </xf>
    <xf numFmtId="20" fontId="0" fillId="0" borderId="0" xfId="0" applyNumberForma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167" fontId="11" fillId="0" borderId="0" xfId="0" applyNumberFormat="1" applyFont="1" applyAlignment="1">
      <alignment/>
    </xf>
    <xf numFmtId="2" fontId="11" fillId="0" borderId="0" xfId="0" applyNumberFormat="1" applyFont="1" applyAlignment="1">
      <alignment/>
    </xf>
    <xf numFmtId="0" fontId="12" fillId="0" borderId="0" xfId="0" applyFont="1" applyAlignment="1">
      <alignment horizontal="left"/>
    </xf>
    <xf numFmtId="0" fontId="0" fillId="0" borderId="0" xfId="0" applyAlignment="1">
      <alignment horizontal="center"/>
    </xf>
    <xf numFmtId="2" fontId="12" fillId="0" borderId="0" xfId="0" applyNumberFormat="1" applyFont="1" applyAlignment="1">
      <alignment horizontal="center"/>
    </xf>
    <xf numFmtId="0" fontId="12" fillId="0" borderId="0" xfId="0" applyFont="1" applyAlignment="1">
      <alignment/>
    </xf>
    <xf numFmtId="2" fontId="4" fillId="0" borderId="0" xfId="0" applyNumberFormat="1" applyFont="1" applyAlignment="1">
      <alignment/>
    </xf>
    <xf numFmtId="0" fontId="15" fillId="0" borderId="0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2" fontId="12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16" fillId="0" borderId="0" xfId="0" applyNumberFormat="1" applyFont="1" applyBorder="1" applyAlignment="1">
      <alignment horizontal="center"/>
    </xf>
    <xf numFmtId="2" fontId="12" fillId="0" borderId="0" xfId="0" applyNumberFormat="1" applyFont="1" applyAlignment="1">
      <alignment/>
    </xf>
    <xf numFmtId="2" fontId="15" fillId="0" borderId="0" xfId="0" applyNumberFormat="1" applyFont="1" applyAlignment="1">
      <alignment horizontal="center"/>
    </xf>
    <xf numFmtId="2" fontId="12" fillId="0" borderId="0" xfId="0" applyNumberFormat="1" applyFont="1" applyAlignment="1">
      <alignment wrapText="1"/>
    </xf>
    <xf numFmtId="0" fontId="12" fillId="0" borderId="0" xfId="0" applyFont="1" applyAlignment="1">
      <alignment wrapText="1"/>
    </xf>
    <xf numFmtId="2" fontId="12" fillId="0" borderId="0" xfId="0" applyNumberFormat="1" applyFont="1" applyAlignment="1">
      <alignment horizontal="center" wrapText="1"/>
    </xf>
    <xf numFmtId="0" fontId="15" fillId="0" borderId="0" xfId="0" applyFont="1" applyAlignment="1">
      <alignment horizontal="center" wrapText="1"/>
    </xf>
    <xf numFmtId="22" fontId="12" fillId="0" borderId="0" xfId="0" applyNumberFormat="1" applyFont="1" applyAlignment="1">
      <alignment/>
    </xf>
    <xf numFmtId="167" fontId="12" fillId="0" borderId="0" xfId="0" applyNumberFormat="1" applyFont="1" applyAlignment="1">
      <alignment horizontal="center"/>
    </xf>
    <xf numFmtId="167" fontId="10" fillId="0" borderId="0" xfId="0" applyNumberFormat="1" applyFont="1" applyAlignment="1">
      <alignment/>
    </xf>
    <xf numFmtId="2" fontId="10" fillId="0" borderId="0" xfId="0" applyNumberFormat="1" applyFont="1" applyAlignment="1">
      <alignment/>
    </xf>
    <xf numFmtId="2" fontId="17" fillId="0" borderId="0" xfId="0" applyNumberFormat="1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166" fontId="10" fillId="0" borderId="0" xfId="0" applyNumberFormat="1" applyFont="1" applyAlignment="1">
      <alignment/>
    </xf>
    <xf numFmtId="22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worksheet" Target="worksheets/sheet4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worksheet" Target="worksheets/sheet8.xml" /><Relationship Id="rId11" Type="http://schemas.openxmlformats.org/officeDocument/2006/relationships/worksheet" Target="worksheets/sheet9.xml" /><Relationship Id="rId12" Type="http://schemas.openxmlformats.org/officeDocument/2006/relationships/worksheet" Target="worksheets/sheet10.xml" /><Relationship Id="rId13" Type="http://schemas.openxmlformats.org/officeDocument/2006/relationships/worksheet" Target="worksheets/sheet11.xml" /><Relationship Id="rId14" Type="http://schemas.openxmlformats.org/officeDocument/2006/relationships/worksheet" Target="worksheets/sheet12.xml" /><Relationship Id="rId15" Type="http://schemas.openxmlformats.org/officeDocument/2006/relationships/worksheet" Target="worksheets/sheet13.xml" /><Relationship Id="rId16" Type="http://schemas.openxmlformats.org/officeDocument/2006/relationships/worksheet" Target="worksheets/sheet14.xml" /><Relationship Id="rId17" Type="http://schemas.openxmlformats.org/officeDocument/2006/relationships/worksheet" Target="worksheets/sheet15.xml" /><Relationship Id="rId18" Type="http://schemas.openxmlformats.org/officeDocument/2006/relationships/worksheet" Target="worksheets/sheet16.xml" /><Relationship Id="rId19" Type="http://schemas.openxmlformats.org/officeDocument/2006/relationships/worksheet" Target="worksheets/sheet17.xml" /><Relationship Id="rId20" Type="http://schemas.openxmlformats.org/officeDocument/2006/relationships/chartsheet" Target="chartsheets/sheet3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Imnavait Basin 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'IB ave'!$C$7:$C$26</c:f>
              <c:strCache>
                <c:ptCount val="20"/>
                <c:pt idx="0">
                  <c:v>37008</c:v>
                </c:pt>
                <c:pt idx="1">
                  <c:v>37026</c:v>
                </c:pt>
                <c:pt idx="2">
                  <c:v>37030</c:v>
                </c:pt>
                <c:pt idx="3">
                  <c:v>37031</c:v>
                </c:pt>
                <c:pt idx="4">
                  <c:v>37033</c:v>
                </c:pt>
                <c:pt idx="5">
                  <c:v>37035</c:v>
                </c:pt>
                <c:pt idx="6">
                  <c:v>37037</c:v>
                </c:pt>
                <c:pt idx="7">
                  <c:v>37038</c:v>
                </c:pt>
                <c:pt idx="8">
                  <c:v>37039</c:v>
                </c:pt>
                <c:pt idx="9">
                  <c:v>37040</c:v>
                </c:pt>
                <c:pt idx="10">
                  <c:v>37041</c:v>
                </c:pt>
                <c:pt idx="11">
                  <c:v>37042</c:v>
                </c:pt>
                <c:pt idx="12">
                  <c:v>37043</c:v>
                </c:pt>
                <c:pt idx="13">
                  <c:v>37044</c:v>
                </c:pt>
                <c:pt idx="14">
                  <c:v>37045</c:v>
                </c:pt>
                <c:pt idx="15">
                  <c:v>37046</c:v>
                </c:pt>
                <c:pt idx="16">
                  <c:v>37047</c:v>
                </c:pt>
                <c:pt idx="17">
                  <c:v>37048</c:v>
                </c:pt>
                <c:pt idx="18">
                  <c:v>37049</c:v>
                </c:pt>
                <c:pt idx="19">
                  <c:v>37050</c:v>
                </c:pt>
              </c:strCache>
            </c:strRef>
          </c:xVal>
          <c:yVal>
            <c:numRef>
              <c:f>'IB ave'!$D$7:$D$26</c:f>
              <c:numCache>
                <c:ptCount val="20"/>
                <c:pt idx="0">
                  <c:v>12.6</c:v>
                </c:pt>
                <c:pt idx="1">
                  <c:v>12.7</c:v>
                </c:pt>
                <c:pt idx="2">
                  <c:v>13.2</c:v>
                </c:pt>
                <c:pt idx="3">
                  <c:v>13.6</c:v>
                </c:pt>
                <c:pt idx="4">
                  <c:v>14.3</c:v>
                </c:pt>
                <c:pt idx="5">
                  <c:v>14.3</c:v>
                </c:pt>
                <c:pt idx="6">
                  <c:v>13.7</c:v>
                </c:pt>
                <c:pt idx="7">
                  <c:v>13.157649633573305</c:v>
                </c:pt>
                <c:pt idx="8">
                  <c:v>12.347477561199156</c:v>
                </c:pt>
                <c:pt idx="9">
                  <c:v>11.691122218876309</c:v>
                </c:pt>
                <c:pt idx="10">
                  <c:v>11.6</c:v>
                </c:pt>
                <c:pt idx="11">
                  <c:v>9.6</c:v>
                </c:pt>
                <c:pt idx="12">
                  <c:v>4.6</c:v>
                </c:pt>
                <c:pt idx="13">
                  <c:v>6</c:v>
                </c:pt>
                <c:pt idx="14">
                  <c:v>5.9</c:v>
                </c:pt>
                <c:pt idx="15">
                  <c:v>3.1</c:v>
                </c:pt>
                <c:pt idx="16">
                  <c:v>2.2</c:v>
                </c:pt>
                <c:pt idx="17">
                  <c:v>0.8</c:v>
                </c:pt>
                <c:pt idx="18">
                  <c:v>0.2</c:v>
                </c:pt>
                <c:pt idx="19">
                  <c:v>0</c:v>
                </c:pt>
              </c:numCache>
            </c:numRef>
          </c:yVal>
          <c:smooth val="1"/>
        </c:ser>
        <c:axId val="46670898"/>
        <c:axId val="17384899"/>
      </c:scatterChart>
      <c:valAx>
        <c:axId val="466708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2001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/d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7384899"/>
        <c:crosses val="autoZero"/>
        <c:crossBetween val="midCat"/>
        <c:dispUnits/>
        <c:majorUnit val="3"/>
        <c:minorUnit val="1"/>
      </c:valAx>
      <c:valAx>
        <c:axId val="17384899"/>
        <c:scaling>
          <c:orientation val="minMax"/>
          <c:max val="1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Snowpack Water Eq.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46670898"/>
        <c:crossesAt val="37005"/>
        <c:crossBetween val="midCat"/>
        <c:dispUnits/>
      </c:valAx>
      <c:spPr>
        <a:solidFill>
          <a:srgbClr val="C0C0C0"/>
        </a:solidFill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latin typeface="Arial"/>
                <a:ea typeface="Arial"/>
                <a:cs typeface="Arial"/>
              </a:rPr>
              <a:t>UK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475"/>
          <c:y val="0.12925"/>
          <c:w val="0.934"/>
          <c:h val="0.791"/>
        </c:manualLayout>
      </c:layout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UK!$P$1:$P$15</c:f>
              <c:strCache>
                <c:ptCount val="15"/>
                <c:pt idx="0">
                  <c:v>37026</c:v>
                </c:pt>
                <c:pt idx="1">
                  <c:v>37030</c:v>
                </c:pt>
                <c:pt idx="2">
                  <c:v>37031</c:v>
                </c:pt>
                <c:pt idx="3">
                  <c:v>37033</c:v>
                </c:pt>
                <c:pt idx="4">
                  <c:v>37035</c:v>
                </c:pt>
                <c:pt idx="5">
                  <c:v>37037</c:v>
                </c:pt>
                <c:pt idx="6">
                  <c:v>37038</c:v>
                </c:pt>
                <c:pt idx="7">
                  <c:v>37039</c:v>
                </c:pt>
                <c:pt idx="8">
                  <c:v>37040</c:v>
                </c:pt>
                <c:pt idx="9">
                  <c:v>37042</c:v>
                </c:pt>
                <c:pt idx="10">
                  <c:v>37043</c:v>
                </c:pt>
                <c:pt idx="11">
                  <c:v>37044</c:v>
                </c:pt>
                <c:pt idx="12">
                  <c:v>37045</c:v>
                </c:pt>
                <c:pt idx="13">
                  <c:v>37047</c:v>
                </c:pt>
              </c:strCache>
            </c:strRef>
          </c:xVal>
          <c:yVal>
            <c:numRef>
              <c:f>UK!$Q$1:$Q$15</c:f>
              <c:numCache>
                <c:ptCount val="15"/>
                <c:pt idx="0">
                  <c:v>17.4</c:v>
                </c:pt>
                <c:pt idx="1">
                  <c:v>16.7</c:v>
                </c:pt>
                <c:pt idx="2">
                  <c:v>15.7</c:v>
                </c:pt>
                <c:pt idx="3">
                  <c:v>16.9</c:v>
                </c:pt>
                <c:pt idx="4">
                  <c:v>16.7</c:v>
                </c:pt>
                <c:pt idx="5">
                  <c:v>18.343918813495065</c:v>
                </c:pt>
                <c:pt idx="6">
                  <c:v>15.297507001997156</c:v>
                </c:pt>
                <c:pt idx="7">
                  <c:v>11.865999218698136</c:v>
                </c:pt>
                <c:pt idx="8">
                  <c:v>14.8</c:v>
                </c:pt>
                <c:pt idx="9">
                  <c:v>13.3</c:v>
                </c:pt>
                <c:pt idx="10">
                  <c:v>10.1</c:v>
                </c:pt>
                <c:pt idx="11">
                  <c:v>13.3</c:v>
                </c:pt>
                <c:pt idx="12">
                  <c:v>9.7</c:v>
                </c:pt>
                <c:pt idx="13">
                  <c:v>0</c:v>
                </c:pt>
              </c:numCache>
            </c:numRef>
          </c:yVal>
          <c:smooth val="0"/>
        </c:ser>
        <c:axId val="22246364"/>
        <c:axId val="65999549"/>
      </c:scatterChart>
      <c:valAx>
        <c:axId val="222463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50" b="1" i="0" u="none" baseline="0">
                    <a:latin typeface="Arial"/>
                    <a:ea typeface="Arial"/>
                    <a:cs typeface="Arial"/>
                  </a:rPr>
                  <a:t>2001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/d" sourceLinked="0"/>
        <c:majorTickMark val="out"/>
        <c:minorTickMark val="out"/>
        <c:tickLblPos val="nextTo"/>
        <c:crossAx val="65999549"/>
        <c:crosses val="autoZero"/>
        <c:crossBetween val="midCat"/>
        <c:dispUnits/>
        <c:majorUnit val="3"/>
        <c:minorUnit val="1"/>
      </c:valAx>
      <c:valAx>
        <c:axId val="65999549"/>
        <c:scaling>
          <c:orientation val="minMax"/>
          <c:max val="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50" b="1" i="0" u="none" baseline="0">
                    <a:latin typeface="Arial"/>
                    <a:ea typeface="Arial"/>
                    <a:cs typeface="Arial"/>
                  </a:rPr>
                  <a:t>SNOW WATER EQ.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224636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2001 Snow Ablation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"/>
          <c:y val="0.08325"/>
          <c:w val="0.9175"/>
          <c:h val="0.9005"/>
        </c:manualLayout>
      </c:layout>
      <c:scatterChart>
        <c:scatterStyle val="smooth"/>
        <c:varyColors val="0"/>
        <c:ser>
          <c:idx val="0"/>
          <c:order val="0"/>
          <c:tx>
            <c:strRef>
              <c:f>'Daily Values by site'!$A$3</c:f>
              <c:strCache>
                <c:ptCount val="1"/>
                <c:pt idx="0">
                  <c:v>West Dock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'Daily Values by site'!$A$5:$A$15</c:f>
              <c:strCache>
                <c:ptCount val="11"/>
                <c:pt idx="0">
                  <c:v>37008.375</c:v>
                </c:pt>
                <c:pt idx="1">
                  <c:v>37032.375</c:v>
                </c:pt>
                <c:pt idx="2">
                  <c:v>37043.375</c:v>
                </c:pt>
                <c:pt idx="3">
                  <c:v>37045.833333333336</c:v>
                </c:pt>
                <c:pt idx="4">
                  <c:v>37047.291666666664</c:v>
                </c:pt>
                <c:pt idx="5">
                  <c:v>37048.291666666664</c:v>
                </c:pt>
                <c:pt idx="6">
                  <c:v>37049.333333333336</c:v>
                </c:pt>
                <c:pt idx="7">
                  <c:v>37050.333333333336</c:v>
                </c:pt>
                <c:pt idx="8">
                  <c:v>37051.333333333336</c:v>
                </c:pt>
                <c:pt idx="9">
                  <c:v>37052.333333333336</c:v>
                </c:pt>
                <c:pt idx="10">
                  <c:v>37053.333333333336</c:v>
                </c:pt>
              </c:strCache>
            </c:strRef>
          </c:xVal>
          <c:yVal>
            <c:numRef>
              <c:f>'Daily Values by site'!$B$5:$B$15</c:f>
              <c:numCache>
                <c:ptCount val="11"/>
                <c:pt idx="0">
                  <c:v>5.7</c:v>
                </c:pt>
                <c:pt idx="1">
                  <c:v>6.3</c:v>
                </c:pt>
                <c:pt idx="2">
                  <c:v>6.3</c:v>
                </c:pt>
                <c:pt idx="3">
                  <c:v>4.2</c:v>
                </c:pt>
                <c:pt idx="4">
                  <c:v>2.8</c:v>
                </c:pt>
                <c:pt idx="5">
                  <c:v>1.7</c:v>
                </c:pt>
                <c:pt idx="6">
                  <c:v>0.9</c:v>
                </c:pt>
                <c:pt idx="7">
                  <c:v>0.4</c:v>
                </c:pt>
                <c:pt idx="8">
                  <c:v>0.4</c:v>
                </c:pt>
                <c:pt idx="9">
                  <c:v>0.2</c:v>
                </c:pt>
                <c:pt idx="1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'Daily Values by site'!$D$3</c:f>
              <c:strCache>
                <c:ptCount val="1"/>
                <c:pt idx="0">
                  <c:v>Betty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'Daily Values by site'!$D$5:$D$14</c:f>
              <c:strCache>
                <c:ptCount val="10"/>
                <c:pt idx="0">
                  <c:v>37008.375</c:v>
                </c:pt>
                <c:pt idx="1">
                  <c:v>37032.5</c:v>
                </c:pt>
                <c:pt idx="2">
                  <c:v>37043.791666666664</c:v>
                </c:pt>
                <c:pt idx="3">
                  <c:v>37045.791666666664</c:v>
                </c:pt>
                <c:pt idx="4">
                  <c:v>37047.333333333336</c:v>
                </c:pt>
                <c:pt idx="5">
                  <c:v>37048.291666666664</c:v>
                </c:pt>
                <c:pt idx="6">
                  <c:v>37049.833333333336</c:v>
                </c:pt>
                <c:pt idx="7">
                  <c:v>37050.375</c:v>
                </c:pt>
                <c:pt idx="8">
                  <c:v>37051.375</c:v>
                </c:pt>
                <c:pt idx="9">
                  <c:v>37052.375</c:v>
                </c:pt>
              </c:strCache>
            </c:strRef>
          </c:xVal>
          <c:yVal>
            <c:numRef>
              <c:f>'Daily Values by site'!$E$5:$E$14</c:f>
              <c:numCache>
                <c:ptCount val="10"/>
                <c:pt idx="0">
                  <c:v>7.7</c:v>
                </c:pt>
                <c:pt idx="1">
                  <c:v>8.3</c:v>
                </c:pt>
                <c:pt idx="2">
                  <c:v>8.8</c:v>
                </c:pt>
                <c:pt idx="3">
                  <c:v>4.1</c:v>
                </c:pt>
                <c:pt idx="4">
                  <c:v>3.4</c:v>
                </c:pt>
                <c:pt idx="5">
                  <c:v>2</c:v>
                </c:pt>
                <c:pt idx="6">
                  <c:v>1.2</c:v>
                </c:pt>
                <c:pt idx="7">
                  <c:v>0.9</c:v>
                </c:pt>
                <c:pt idx="8">
                  <c:v>0.7</c:v>
                </c:pt>
                <c:pt idx="9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'Daily Values by site'!$G$3</c:f>
              <c:strCache>
                <c:ptCount val="1"/>
                <c:pt idx="0">
                  <c:v>F Bluffs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'Daily Values by site'!$G$5:$G$14</c:f>
              <c:strCache>
                <c:ptCount val="10"/>
                <c:pt idx="0">
                  <c:v>37031.375</c:v>
                </c:pt>
                <c:pt idx="1">
                  <c:v>37043.541666666664</c:v>
                </c:pt>
                <c:pt idx="2">
                  <c:v>37045.541666666664</c:v>
                </c:pt>
                <c:pt idx="3">
                  <c:v>37047.583333333336</c:v>
                </c:pt>
                <c:pt idx="4">
                  <c:v>37048.541666666664</c:v>
                </c:pt>
                <c:pt idx="5">
                  <c:v>37049.625</c:v>
                </c:pt>
                <c:pt idx="6">
                  <c:v>37050.625</c:v>
                </c:pt>
                <c:pt idx="7">
                  <c:v>37051.375</c:v>
                </c:pt>
                <c:pt idx="8">
                  <c:v>37051.541666666664</c:v>
                </c:pt>
                <c:pt idx="9">
                  <c:v>37052.5</c:v>
                </c:pt>
              </c:strCache>
            </c:strRef>
          </c:xVal>
          <c:yVal>
            <c:numRef>
              <c:f>'Daily Values by site'!$H$5:$H$14</c:f>
              <c:numCache>
                <c:ptCount val="10"/>
                <c:pt idx="0">
                  <c:v>13.3</c:v>
                </c:pt>
                <c:pt idx="1">
                  <c:v>13.4</c:v>
                </c:pt>
                <c:pt idx="2">
                  <c:v>9.6</c:v>
                </c:pt>
                <c:pt idx="3">
                  <c:v>7.7</c:v>
                </c:pt>
                <c:pt idx="4">
                  <c:v>5.5</c:v>
                </c:pt>
                <c:pt idx="5">
                  <c:v>4.5</c:v>
                </c:pt>
                <c:pt idx="6">
                  <c:v>3.5</c:v>
                </c:pt>
                <c:pt idx="7">
                  <c:v>2</c:v>
                </c:pt>
                <c:pt idx="8">
                  <c:v>0.4</c:v>
                </c:pt>
                <c:pt idx="9">
                  <c:v>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'Daily Values by site'!$J$3</c:f>
              <c:strCache>
                <c:ptCount val="1"/>
                <c:pt idx="0">
                  <c:v>Sagwon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'Daily Values by site'!$J$5:$J$11</c:f>
              <c:strCache>
                <c:ptCount val="7"/>
                <c:pt idx="0">
                  <c:v>37009.625</c:v>
                </c:pt>
                <c:pt idx="1">
                  <c:v>37031.5</c:v>
                </c:pt>
                <c:pt idx="2">
                  <c:v>37037.5</c:v>
                </c:pt>
                <c:pt idx="3">
                  <c:v>37043.458333333336</c:v>
                </c:pt>
                <c:pt idx="4">
                  <c:v>37045.541666666664</c:v>
                </c:pt>
                <c:pt idx="5">
                  <c:v>37047.583333333336</c:v>
                </c:pt>
                <c:pt idx="6">
                  <c:v>37048.583333333336</c:v>
                </c:pt>
              </c:strCache>
            </c:strRef>
          </c:xVal>
          <c:yVal>
            <c:numRef>
              <c:f>'Daily Values by site'!$K$5:$K$11</c:f>
              <c:numCache>
                <c:ptCount val="7"/>
                <c:pt idx="0">
                  <c:v>6.4</c:v>
                </c:pt>
                <c:pt idx="1">
                  <c:v>8.1</c:v>
                </c:pt>
                <c:pt idx="2">
                  <c:v>6.6</c:v>
                </c:pt>
                <c:pt idx="3">
                  <c:v>5.7</c:v>
                </c:pt>
                <c:pt idx="4">
                  <c:v>1.8</c:v>
                </c:pt>
                <c:pt idx="5">
                  <c:v>0.5</c:v>
                </c:pt>
                <c:pt idx="6">
                  <c:v>0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'Daily Values by site'!$M$3</c:f>
              <c:strCache>
                <c:ptCount val="1"/>
                <c:pt idx="0">
                  <c:v>H Valley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'Daily Values by site'!$M$5:$M$11</c:f>
              <c:strCache>
                <c:ptCount val="7"/>
                <c:pt idx="0">
                  <c:v>37007.5</c:v>
                </c:pt>
                <c:pt idx="1">
                  <c:v>37031.416666666664</c:v>
                </c:pt>
                <c:pt idx="2">
                  <c:v>37037.583333333336</c:v>
                </c:pt>
                <c:pt idx="3">
                  <c:v>37043.375</c:v>
                </c:pt>
                <c:pt idx="4">
                  <c:v>37045.5</c:v>
                </c:pt>
                <c:pt idx="5">
                  <c:v>37047.625</c:v>
                </c:pt>
                <c:pt idx="6">
                  <c:v>37049.708333333336</c:v>
                </c:pt>
              </c:strCache>
            </c:strRef>
          </c:xVal>
          <c:yVal>
            <c:numRef>
              <c:f>'Daily Values by site'!$N$5:$N$11</c:f>
              <c:numCache>
                <c:ptCount val="7"/>
                <c:pt idx="0">
                  <c:v>13.5</c:v>
                </c:pt>
                <c:pt idx="1">
                  <c:v>18.5</c:v>
                </c:pt>
                <c:pt idx="2">
                  <c:v>14.4</c:v>
                </c:pt>
                <c:pt idx="3">
                  <c:v>11.7</c:v>
                </c:pt>
                <c:pt idx="4">
                  <c:v>9.2</c:v>
                </c:pt>
                <c:pt idx="5">
                  <c:v>4.1</c:v>
                </c:pt>
                <c:pt idx="6">
                  <c:v>0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'Daily Values by site'!$P$3</c:f>
              <c:strCache>
                <c:ptCount val="1"/>
                <c:pt idx="0">
                  <c:v>U Kuparuk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'Daily Values by site'!$P$5:$P$18</c:f>
              <c:strCache>
                <c:ptCount val="14"/>
                <c:pt idx="0">
                  <c:v>37026.375</c:v>
                </c:pt>
                <c:pt idx="1">
                  <c:v>37030.375</c:v>
                </c:pt>
                <c:pt idx="2">
                  <c:v>37031.375</c:v>
                </c:pt>
                <c:pt idx="3">
                  <c:v>37033.375</c:v>
                </c:pt>
                <c:pt idx="4">
                  <c:v>37035.375</c:v>
                </c:pt>
                <c:pt idx="5">
                  <c:v>37037.375</c:v>
                </c:pt>
                <c:pt idx="6">
                  <c:v>37038.375</c:v>
                </c:pt>
                <c:pt idx="7">
                  <c:v>37039.375</c:v>
                </c:pt>
                <c:pt idx="8">
                  <c:v>37040.375</c:v>
                </c:pt>
                <c:pt idx="9">
                  <c:v>37042.375</c:v>
                </c:pt>
                <c:pt idx="10">
                  <c:v>37043.375</c:v>
                </c:pt>
                <c:pt idx="11">
                  <c:v>37044.375</c:v>
                </c:pt>
                <c:pt idx="12">
                  <c:v>37045.375</c:v>
                </c:pt>
                <c:pt idx="13">
                  <c:v>37047.5</c:v>
                </c:pt>
              </c:strCache>
            </c:strRef>
          </c:xVal>
          <c:yVal>
            <c:numRef>
              <c:f>'Daily Values by site'!$Q$5:$Q$18</c:f>
              <c:numCache>
                <c:ptCount val="14"/>
                <c:pt idx="0">
                  <c:v>17.4</c:v>
                </c:pt>
                <c:pt idx="1">
                  <c:v>13.7</c:v>
                </c:pt>
                <c:pt idx="2">
                  <c:v>15.7</c:v>
                </c:pt>
                <c:pt idx="3">
                  <c:v>16.9</c:v>
                </c:pt>
                <c:pt idx="4">
                  <c:v>16.7</c:v>
                </c:pt>
                <c:pt idx="5">
                  <c:v>18.3</c:v>
                </c:pt>
                <c:pt idx="6">
                  <c:v>15.3</c:v>
                </c:pt>
                <c:pt idx="7">
                  <c:v>11.9</c:v>
                </c:pt>
                <c:pt idx="8">
                  <c:v>14.8</c:v>
                </c:pt>
                <c:pt idx="9">
                  <c:v>13.3</c:v>
                </c:pt>
                <c:pt idx="10">
                  <c:v>10.1</c:v>
                </c:pt>
                <c:pt idx="11">
                  <c:v>13.7</c:v>
                </c:pt>
                <c:pt idx="12">
                  <c:v>9.7</c:v>
                </c:pt>
                <c:pt idx="13">
                  <c:v>0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'Daily Values by site'!$S$3</c:f>
              <c:strCache>
                <c:ptCount val="1"/>
                <c:pt idx="0">
                  <c:v>Imnavait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'Daily Values by site'!$S$5:$S$23</c:f>
              <c:strCache>
                <c:ptCount val="19"/>
                <c:pt idx="0">
                  <c:v>37026.333333333336</c:v>
                </c:pt>
                <c:pt idx="1">
                  <c:v>37027.333333333336</c:v>
                </c:pt>
                <c:pt idx="2">
                  <c:v>37028.333333333336</c:v>
                </c:pt>
                <c:pt idx="3">
                  <c:v>37030.333333333336</c:v>
                </c:pt>
                <c:pt idx="4">
                  <c:v>37032.333333333336</c:v>
                </c:pt>
                <c:pt idx="5">
                  <c:v>37034.333333333336</c:v>
                </c:pt>
                <c:pt idx="6">
                  <c:v>37035.333333333336</c:v>
                </c:pt>
                <c:pt idx="7">
                  <c:v>37036.333333333336</c:v>
                </c:pt>
                <c:pt idx="8">
                  <c:v>37037.333333333336</c:v>
                </c:pt>
                <c:pt idx="9">
                  <c:v>37041.625</c:v>
                </c:pt>
                <c:pt idx="10">
                  <c:v>37042.375</c:v>
                </c:pt>
                <c:pt idx="11">
                  <c:v>37043.375</c:v>
                </c:pt>
                <c:pt idx="12">
                  <c:v>37044.375</c:v>
                </c:pt>
                <c:pt idx="13">
                  <c:v>37045.375</c:v>
                </c:pt>
                <c:pt idx="14">
                  <c:v>37046.395833333336</c:v>
                </c:pt>
                <c:pt idx="15">
                  <c:v>37047.395833333336</c:v>
                </c:pt>
                <c:pt idx="16">
                  <c:v>37048.416666666664</c:v>
                </c:pt>
                <c:pt idx="17">
                  <c:v>37049.395833333336</c:v>
                </c:pt>
                <c:pt idx="18">
                  <c:v>37050.333333333336</c:v>
                </c:pt>
              </c:strCache>
            </c:strRef>
          </c:xVal>
          <c:yVal>
            <c:numRef>
              <c:f>'Daily Values by site'!$T$5:$T$23</c:f>
              <c:numCache>
                <c:ptCount val="19"/>
                <c:pt idx="0">
                  <c:v>12.7</c:v>
                </c:pt>
                <c:pt idx="1">
                  <c:v>13.2</c:v>
                </c:pt>
                <c:pt idx="2">
                  <c:v>13.6</c:v>
                </c:pt>
                <c:pt idx="3">
                  <c:v>14.3</c:v>
                </c:pt>
                <c:pt idx="4">
                  <c:v>14.3</c:v>
                </c:pt>
                <c:pt idx="5">
                  <c:v>13.7</c:v>
                </c:pt>
                <c:pt idx="6">
                  <c:v>13.2</c:v>
                </c:pt>
                <c:pt idx="7">
                  <c:v>12.3</c:v>
                </c:pt>
                <c:pt idx="8">
                  <c:v>11.7</c:v>
                </c:pt>
                <c:pt idx="9">
                  <c:v>11.6</c:v>
                </c:pt>
                <c:pt idx="10">
                  <c:v>9.6</c:v>
                </c:pt>
                <c:pt idx="14">
                  <c:v>3.1</c:v>
                </c:pt>
                <c:pt idx="15">
                  <c:v>2.2</c:v>
                </c:pt>
                <c:pt idx="16">
                  <c:v>0.8</c:v>
                </c:pt>
                <c:pt idx="17">
                  <c:v>0.2</c:v>
                </c:pt>
                <c:pt idx="18">
                  <c:v>0</c:v>
                </c:pt>
              </c:numCache>
            </c:numRef>
          </c:yVal>
          <c:smooth val="1"/>
        </c:ser>
        <c:axId val="57125030"/>
        <c:axId val="44363223"/>
      </c:scatterChart>
      <c:valAx>
        <c:axId val="57125030"/>
        <c:scaling>
          <c:orientation val="minMax"/>
          <c:max val="37055"/>
          <c:min val="37007"/>
        </c:scaling>
        <c:axPos val="b"/>
        <c:delete val="0"/>
        <c:numFmt formatCode="m/d/yy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44363223"/>
        <c:crosses val="autoZero"/>
        <c:crossBetween val="midCat"/>
        <c:dispUnits/>
      </c:valAx>
      <c:valAx>
        <c:axId val="443632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900" b="1" i="0" u="none" baseline="0">
                    <a:latin typeface="Arial"/>
                    <a:ea typeface="Arial"/>
                    <a:cs typeface="Arial"/>
                  </a:rPr>
                  <a:t>Snow Water Equivalent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5712503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35"/>
          <c:y val="0.11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D26"/>
  <sheetViews>
    <sheetView workbookViewId="0" topLeftCell="A1">
      <selection activeCell="D19" sqref="D19"/>
    </sheetView>
  </sheetViews>
  <sheetFormatPr defaultColWidth="9.140625" defaultRowHeight="12.75"/>
  <cols>
    <col min="4" max="4" width="9.57421875" style="0" bestFit="1" customWidth="1"/>
  </cols>
  <sheetData>
    <row r="2" ht="12.75">
      <c r="C2" t="s">
        <v>45</v>
      </c>
    </row>
    <row r="4" spans="3:4" ht="12.75">
      <c r="C4" t="s">
        <v>46</v>
      </c>
      <c r="D4" t="s">
        <v>47</v>
      </c>
    </row>
    <row r="5" ht="12.75">
      <c r="D5" t="s">
        <v>3</v>
      </c>
    </row>
    <row r="7" spans="3:4" ht="12.75">
      <c r="C7" s="4">
        <v>37008</v>
      </c>
      <c r="D7">
        <v>12.6</v>
      </c>
    </row>
    <row r="8" spans="3:4" ht="12.75">
      <c r="C8" s="4">
        <v>37026</v>
      </c>
      <c r="D8">
        <v>12.7</v>
      </c>
    </row>
    <row r="9" spans="3:4" ht="12.75">
      <c r="C9" s="4">
        <v>37030</v>
      </c>
      <c r="D9">
        <v>13.2</v>
      </c>
    </row>
    <row r="10" spans="3:4" ht="12.75">
      <c r="C10" s="4">
        <v>37031</v>
      </c>
      <c r="D10">
        <v>13.6</v>
      </c>
    </row>
    <row r="11" spans="3:4" ht="12.75">
      <c r="C11" s="4">
        <v>37033</v>
      </c>
      <c r="D11">
        <v>14.3</v>
      </c>
    </row>
    <row r="12" spans="3:4" ht="12.75">
      <c r="C12" s="4">
        <v>37035</v>
      </c>
      <c r="D12">
        <v>14.3</v>
      </c>
    </row>
    <row r="13" spans="3:4" ht="12.75">
      <c r="C13" s="4">
        <v>37037</v>
      </c>
      <c r="D13">
        <v>13.7</v>
      </c>
    </row>
    <row r="14" spans="3:4" ht="12.75">
      <c r="C14" s="4">
        <v>37038</v>
      </c>
      <c r="D14" s="2">
        <v>13.157649633573305</v>
      </c>
    </row>
    <row r="15" spans="3:4" ht="12.75">
      <c r="C15" s="4">
        <v>37039</v>
      </c>
      <c r="D15" s="2">
        <v>12.347477561199156</v>
      </c>
    </row>
    <row r="16" spans="3:4" ht="12.75">
      <c r="C16" s="4">
        <v>37040</v>
      </c>
      <c r="D16" s="2">
        <v>11.691122218876309</v>
      </c>
    </row>
    <row r="17" spans="3:4" ht="12.75">
      <c r="C17" s="4">
        <f>C16+1</f>
        <v>37041</v>
      </c>
      <c r="D17" s="2">
        <v>11.6</v>
      </c>
    </row>
    <row r="18" spans="3:4" ht="12.75">
      <c r="C18" s="4">
        <f aca="true" t="shared" si="0" ref="C18:C26">C17+1</f>
        <v>37042</v>
      </c>
      <c r="D18" s="2">
        <v>9.6</v>
      </c>
    </row>
    <row r="19" spans="3:4" ht="12.75">
      <c r="C19" s="4">
        <f t="shared" si="0"/>
        <v>37043</v>
      </c>
      <c r="D19" s="2">
        <v>4.6</v>
      </c>
    </row>
    <row r="20" spans="3:4" ht="12.75">
      <c r="C20" s="4">
        <f t="shared" si="0"/>
        <v>37044</v>
      </c>
      <c r="D20" s="2">
        <v>6</v>
      </c>
    </row>
    <row r="21" spans="3:4" ht="12.75">
      <c r="C21" s="4">
        <f t="shared" si="0"/>
        <v>37045</v>
      </c>
      <c r="D21" s="2">
        <v>5.9</v>
      </c>
    </row>
    <row r="22" spans="3:4" ht="12.75">
      <c r="C22" s="4">
        <f t="shared" si="0"/>
        <v>37046</v>
      </c>
      <c r="D22">
        <v>3.1</v>
      </c>
    </row>
    <row r="23" spans="3:4" ht="12.75">
      <c r="C23" s="4">
        <f t="shared" si="0"/>
        <v>37047</v>
      </c>
      <c r="D23">
        <v>2.2</v>
      </c>
    </row>
    <row r="24" spans="3:4" ht="12.75">
      <c r="C24" s="4">
        <f t="shared" si="0"/>
        <v>37048</v>
      </c>
      <c r="D24">
        <v>0.8</v>
      </c>
    </row>
    <row r="25" spans="3:4" ht="12.75">
      <c r="C25" s="4">
        <f t="shared" si="0"/>
        <v>37049</v>
      </c>
      <c r="D25">
        <v>0.2</v>
      </c>
    </row>
    <row r="26" spans="3:4" ht="12.75">
      <c r="C26" s="4">
        <f t="shared" si="0"/>
        <v>37050</v>
      </c>
      <c r="D26">
        <v>0</v>
      </c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8"/>
  <sheetViews>
    <sheetView workbookViewId="0" topLeftCell="A1">
      <selection activeCell="D24" sqref="D24"/>
    </sheetView>
  </sheetViews>
  <sheetFormatPr defaultColWidth="9.140625" defaultRowHeight="12.75"/>
  <sheetData>
    <row r="1" spans="1:11" ht="12.75">
      <c r="A1" t="s">
        <v>21</v>
      </c>
      <c r="F1" t="s">
        <v>8</v>
      </c>
      <c r="K1" s="4">
        <v>37009</v>
      </c>
    </row>
    <row r="2" spans="1:6" ht="14.25">
      <c r="A2" t="s">
        <v>54</v>
      </c>
      <c r="F2" t="s">
        <v>10</v>
      </c>
    </row>
    <row r="4" spans="1:4" ht="12.75">
      <c r="A4" s="1" t="s">
        <v>0</v>
      </c>
      <c r="B4" s="1"/>
      <c r="D4" t="s">
        <v>6</v>
      </c>
    </row>
    <row r="5" spans="1:4" ht="12.75">
      <c r="A5" s="1" t="s">
        <v>1</v>
      </c>
      <c r="B5" s="1" t="s">
        <v>1</v>
      </c>
      <c r="C5" s="1" t="s">
        <v>4</v>
      </c>
      <c r="D5" t="s">
        <v>7</v>
      </c>
    </row>
    <row r="6" spans="1:4" ht="12.75">
      <c r="A6" s="1" t="s">
        <v>2</v>
      </c>
      <c r="B6" s="1" t="s">
        <v>3</v>
      </c>
      <c r="C6" s="1" t="s">
        <v>5</v>
      </c>
      <c r="D6" s="1" t="s">
        <v>3</v>
      </c>
    </row>
    <row r="7" spans="1:11" ht="12.75">
      <c r="A7">
        <v>12</v>
      </c>
      <c r="B7">
        <f>2.54*A7</f>
        <v>30.48</v>
      </c>
      <c r="C7">
        <v>278</v>
      </c>
      <c r="D7" s="2">
        <f>C7/36.33</f>
        <v>7.652078172309387</v>
      </c>
      <c r="E7" s="3">
        <f>D7/B7</f>
        <v>0.2510524334747174</v>
      </c>
      <c r="G7">
        <v>15</v>
      </c>
      <c r="H7">
        <v>27</v>
      </c>
      <c r="I7">
        <v>25</v>
      </c>
      <c r="J7">
        <v>38</v>
      </c>
      <c r="K7">
        <v>25</v>
      </c>
    </row>
    <row r="8" spans="1:11" ht="12.75">
      <c r="A8">
        <v>14.5</v>
      </c>
      <c r="B8">
        <f>2.54*A8</f>
        <v>36.83</v>
      </c>
      <c r="C8">
        <v>364</v>
      </c>
      <c r="D8" s="2">
        <f>C8/36.33</f>
        <v>10.019267822736031</v>
      </c>
      <c r="E8" s="3">
        <f>D8/B8</f>
        <v>0.27204094006885776</v>
      </c>
      <c r="G8">
        <v>21</v>
      </c>
      <c r="H8">
        <v>26</v>
      </c>
      <c r="I8">
        <v>31</v>
      </c>
      <c r="J8">
        <v>51</v>
      </c>
      <c r="K8">
        <v>29</v>
      </c>
    </row>
    <row r="9" spans="1:11" ht="12.75">
      <c r="A9">
        <v>6.5</v>
      </c>
      <c r="B9">
        <f>2.54*A9</f>
        <v>16.51</v>
      </c>
      <c r="C9">
        <v>132</v>
      </c>
      <c r="D9" s="2">
        <f>C9/36.33</f>
        <v>3.633360858794385</v>
      </c>
      <c r="E9" s="3">
        <f>D9/B9</f>
        <v>0.22007031246483252</v>
      </c>
      <c r="G9">
        <v>18</v>
      </c>
      <c r="H9">
        <v>34</v>
      </c>
      <c r="I9">
        <v>36</v>
      </c>
      <c r="J9">
        <v>41</v>
      </c>
      <c r="K9">
        <v>26</v>
      </c>
    </row>
    <row r="10" spans="1:11" ht="12.75">
      <c r="A10">
        <v>9.5</v>
      </c>
      <c r="B10">
        <f>2.54*A10</f>
        <v>24.13</v>
      </c>
      <c r="C10">
        <v>164</v>
      </c>
      <c r="D10" s="2">
        <f>C10/36.33</f>
        <v>4.514175612441509</v>
      </c>
      <c r="E10" s="3">
        <f>D10/B10</f>
        <v>0.1870773150618114</v>
      </c>
      <c r="G10">
        <v>22</v>
      </c>
      <c r="H10">
        <v>30</v>
      </c>
      <c r="I10">
        <v>28</v>
      </c>
      <c r="J10">
        <v>25</v>
      </c>
      <c r="K10">
        <v>25</v>
      </c>
    </row>
    <row r="11" spans="1:11" ht="12.75">
      <c r="A11">
        <v>14</v>
      </c>
      <c r="B11">
        <f>2.54*A11</f>
        <v>35.56</v>
      </c>
      <c r="C11">
        <v>368</v>
      </c>
      <c r="D11" s="2">
        <f>C11/36.33</f>
        <v>10.12936966694192</v>
      </c>
      <c r="E11" s="3">
        <f>D11/B11</f>
        <v>0.28485291526833295</v>
      </c>
      <c r="G11">
        <v>17</v>
      </c>
      <c r="H11">
        <v>32</v>
      </c>
      <c r="I11">
        <v>26</v>
      </c>
      <c r="J11">
        <v>22</v>
      </c>
      <c r="K11">
        <v>31</v>
      </c>
    </row>
    <row r="12" spans="5:11" ht="12.75">
      <c r="E12" s="3"/>
      <c r="G12">
        <v>24</v>
      </c>
      <c r="H12">
        <v>35</v>
      </c>
      <c r="I12">
        <v>24</v>
      </c>
      <c r="J12">
        <v>33</v>
      </c>
      <c r="K12">
        <v>37</v>
      </c>
    </row>
    <row r="13" spans="5:11" ht="12.75">
      <c r="E13" s="3">
        <f>AVERAGE(E7:E11)</f>
        <v>0.24301878326771043</v>
      </c>
      <c r="G13">
        <v>11</v>
      </c>
      <c r="H13">
        <v>37</v>
      </c>
      <c r="I13">
        <v>31</v>
      </c>
      <c r="J13">
        <v>46</v>
      </c>
      <c r="K13">
        <v>28</v>
      </c>
    </row>
    <row r="14" spans="7:11" ht="12.75">
      <c r="G14">
        <v>10</v>
      </c>
      <c r="H14">
        <v>29</v>
      </c>
      <c r="I14">
        <v>30</v>
      </c>
      <c r="J14">
        <v>29</v>
      </c>
      <c r="K14">
        <v>19</v>
      </c>
    </row>
    <row r="15" spans="7:11" ht="12.75">
      <c r="G15">
        <v>16</v>
      </c>
      <c r="H15">
        <v>31</v>
      </c>
      <c r="I15">
        <v>27</v>
      </c>
      <c r="J15">
        <v>24</v>
      </c>
      <c r="K15">
        <v>13</v>
      </c>
    </row>
    <row r="16" spans="7:11" ht="12.75">
      <c r="G16">
        <v>21</v>
      </c>
      <c r="H16">
        <v>24</v>
      </c>
      <c r="I16">
        <v>25</v>
      </c>
      <c r="J16">
        <v>25</v>
      </c>
      <c r="K16">
        <v>16</v>
      </c>
    </row>
    <row r="18" spans="2:7" ht="12.75">
      <c r="B18" t="s">
        <v>11</v>
      </c>
      <c r="E18" s="2">
        <f>E13*G18</f>
        <v>6.542065645566765</v>
      </c>
      <c r="F18" t="s">
        <v>12</v>
      </c>
      <c r="G18" s="2">
        <f>AVERAGE(G7:K16)</f>
        <v>26.92</v>
      </c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8"/>
  <sheetViews>
    <sheetView workbookViewId="0" topLeftCell="A1">
      <selection activeCell="C1" sqref="C1:C2"/>
    </sheetView>
  </sheetViews>
  <sheetFormatPr defaultColWidth="9.140625" defaultRowHeight="12.75"/>
  <sheetData>
    <row r="1" spans="1:11" ht="12.75">
      <c r="A1" t="s">
        <v>17</v>
      </c>
      <c r="C1" t="s">
        <v>67</v>
      </c>
      <c r="G1" t="s">
        <v>8</v>
      </c>
      <c r="K1" s="4">
        <v>37009</v>
      </c>
    </row>
    <row r="2" spans="3:7" ht="14.25">
      <c r="C2" t="s">
        <v>68</v>
      </c>
      <c r="G2" t="s">
        <v>10</v>
      </c>
    </row>
    <row r="4" spans="2:5" ht="12.75">
      <c r="B4" s="1" t="s">
        <v>0</v>
      </c>
      <c r="C4" s="1"/>
      <c r="E4" t="s">
        <v>6</v>
      </c>
    </row>
    <row r="5" spans="2:5" ht="12.75">
      <c r="B5" s="1" t="s">
        <v>1</v>
      </c>
      <c r="C5" s="1" t="s">
        <v>1</v>
      </c>
      <c r="D5" s="1" t="s">
        <v>4</v>
      </c>
      <c r="E5" t="s">
        <v>7</v>
      </c>
    </row>
    <row r="6" spans="2:5" ht="12.75">
      <c r="B6" s="1" t="s">
        <v>2</v>
      </c>
      <c r="C6" s="1" t="s">
        <v>3</v>
      </c>
      <c r="D6" s="1" t="s">
        <v>5</v>
      </c>
      <c r="E6" s="1" t="s">
        <v>3</v>
      </c>
    </row>
    <row r="7" spans="2:12" ht="12.75">
      <c r="B7">
        <v>9.5</v>
      </c>
      <c r="C7">
        <f>2.54*B7</f>
        <v>24.13</v>
      </c>
      <c r="D7">
        <v>196</v>
      </c>
      <c r="E7" s="2">
        <f>D7/36.33</f>
        <v>5.394990366088632</v>
      </c>
      <c r="F7" s="3">
        <f>E7/C7</f>
        <v>0.22358020580557947</v>
      </c>
      <c r="H7">
        <v>18</v>
      </c>
      <c r="I7">
        <v>24</v>
      </c>
      <c r="J7">
        <v>24</v>
      </c>
      <c r="K7">
        <v>19</v>
      </c>
      <c r="L7">
        <v>30</v>
      </c>
    </row>
    <row r="8" spans="2:12" ht="12.75">
      <c r="B8">
        <v>12</v>
      </c>
      <c r="C8">
        <f>2.54*B8</f>
        <v>30.48</v>
      </c>
      <c r="D8">
        <v>264</v>
      </c>
      <c r="E8" s="2">
        <f>D8/36.33</f>
        <v>7.26672171758877</v>
      </c>
      <c r="F8" s="3">
        <f>E8/C8</f>
        <v>0.23840950517023524</v>
      </c>
      <c r="H8">
        <v>18</v>
      </c>
      <c r="I8">
        <v>28</v>
      </c>
      <c r="J8">
        <v>22</v>
      </c>
      <c r="K8">
        <v>25</v>
      </c>
      <c r="L8">
        <v>29</v>
      </c>
    </row>
    <row r="9" spans="2:12" ht="12.75">
      <c r="B9">
        <v>12.5</v>
      </c>
      <c r="C9">
        <f>2.54*B9</f>
        <v>31.75</v>
      </c>
      <c r="D9">
        <v>313</v>
      </c>
      <c r="E9" s="2">
        <f>D9/36.33</f>
        <v>8.615469309110928</v>
      </c>
      <c r="F9" s="3">
        <f>E9/C9</f>
        <v>0.2713533640664859</v>
      </c>
      <c r="H9">
        <v>16</v>
      </c>
      <c r="I9">
        <v>31</v>
      </c>
      <c r="J9">
        <v>23</v>
      </c>
      <c r="K9">
        <v>27</v>
      </c>
      <c r="L9">
        <v>34</v>
      </c>
    </row>
    <row r="10" spans="2:12" ht="12.75">
      <c r="B10">
        <v>7.5</v>
      </c>
      <c r="C10">
        <f>2.54*B10</f>
        <v>19.05</v>
      </c>
      <c r="D10">
        <v>125</v>
      </c>
      <c r="E10" s="2">
        <f>D10/36.33</f>
        <v>3.440682631434077</v>
      </c>
      <c r="F10" s="3">
        <f>E10/C10</f>
        <v>0.18061326149260246</v>
      </c>
      <c r="H10">
        <v>19</v>
      </c>
      <c r="I10">
        <v>28</v>
      </c>
      <c r="J10">
        <v>37</v>
      </c>
      <c r="K10">
        <v>38</v>
      </c>
      <c r="L10">
        <v>28</v>
      </c>
    </row>
    <row r="11" spans="2:12" ht="12.75">
      <c r="B11">
        <v>13.5</v>
      </c>
      <c r="C11">
        <f>2.54*B11</f>
        <v>34.29</v>
      </c>
      <c r="D11">
        <v>358</v>
      </c>
      <c r="E11" s="2">
        <f>D11/36.33</f>
        <v>9.854115056427196</v>
      </c>
      <c r="F11" s="3">
        <f>E11/C11</f>
        <v>0.2873757671748963</v>
      </c>
      <c r="H11">
        <v>19</v>
      </c>
      <c r="I11">
        <v>30</v>
      </c>
      <c r="J11">
        <v>26</v>
      </c>
      <c r="K11">
        <v>40</v>
      </c>
      <c r="L11">
        <v>20</v>
      </c>
    </row>
    <row r="12" spans="6:12" ht="12.75">
      <c r="F12" s="3"/>
      <c r="H12">
        <v>28</v>
      </c>
      <c r="I12">
        <v>29</v>
      </c>
      <c r="J12">
        <v>26</v>
      </c>
      <c r="K12">
        <v>45</v>
      </c>
      <c r="L12">
        <v>29</v>
      </c>
    </row>
    <row r="13" spans="6:12" ht="12.75">
      <c r="F13" s="3">
        <f>AVERAGE(F7:F11)</f>
        <v>0.2402664207419599</v>
      </c>
      <c r="H13">
        <v>29</v>
      </c>
      <c r="I13">
        <v>29</v>
      </c>
      <c r="J13">
        <v>22</v>
      </c>
      <c r="K13">
        <v>41</v>
      </c>
      <c r="L13">
        <v>27</v>
      </c>
    </row>
    <row r="14" spans="8:12" ht="12.75">
      <c r="H14">
        <v>25</v>
      </c>
      <c r="I14">
        <v>22</v>
      </c>
      <c r="J14">
        <v>13</v>
      </c>
      <c r="K14">
        <v>31</v>
      </c>
      <c r="L14">
        <v>19</v>
      </c>
    </row>
    <row r="15" spans="8:12" ht="12.75">
      <c r="H15">
        <v>29</v>
      </c>
      <c r="I15">
        <v>24</v>
      </c>
      <c r="J15">
        <v>18</v>
      </c>
      <c r="K15">
        <v>35</v>
      </c>
      <c r="L15">
        <v>20</v>
      </c>
    </row>
    <row r="16" spans="8:12" ht="12.75">
      <c r="H16">
        <v>24</v>
      </c>
      <c r="I16">
        <v>20</v>
      </c>
      <c r="J16">
        <v>21</v>
      </c>
      <c r="K16">
        <v>27</v>
      </c>
      <c r="L16">
        <v>24</v>
      </c>
    </row>
    <row r="18" spans="3:8" ht="12.75">
      <c r="C18" t="s">
        <v>11</v>
      </c>
      <c r="F18" s="2">
        <f>F13*H18</f>
        <v>6.294980223439349</v>
      </c>
      <c r="G18" t="s">
        <v>12</v>
      </c>
      <c r="H18" s="2">
        <f>AVERAGE(H7:L16)</f>
        <v>26.2</v>
      </c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18"/>
  <sheetViews>
    <sheetView workbookViewId="0" topLeftCell="A1">
      <selection activeCell="C1" sqref="C1:E1"/>
    </sheetView>
  </sheetViews>
  <sheetFormatPr defaultColWidth="9.140625" defaultRowHeight="12.75"/>
  <sheetData>
    <row r="1" spans="1:11" ht="12.75">
      <c r="A1" t="s">
        <v>16</v>
      </c>
      <c r="C1" s="14" t="s">
        <v>63</v>
      </c>
      <c r="E1" s="14" t="s">
        <v>64</v>
      </c>
      <c r="G1" t="s">
        <v>8</v>
      </c>
      <c r="K1" s="4">
        <v>37009</v>
      </c>
    </row>
    <row r="2" spans="1:7" ht="14.25">
      <c r="A2" t="s">
        <v>66</v>
      </c>
      <c r="C2" s="14"/>
      <c r="G2" t="s">
        <v>10</v>
      </c>
    </row>
    <row r="4" spans="2:5" ht="12.75">
      <c r="B4" s="1" t="s">
        <v>0</v>
      </c>
      <c r="C4" s="1"/>
      <c r="E4" t="s">
        <v>6</v>
      </c>
    </row>
    <row r="5" spans="2:5" ht="12.75">
      <c r="B5" s="1" t="s">
        <v>1</v>
      </c>
      <c r="C5" s="1" t="s">
        <v>1</v>
      </c>
      <c r="D5" s="1" t="s">
        <v>4</v>
      </c>
      <c r="E5" t="s">
        <v>7</v>
      </c>
    </row>
    <row r="6" spans="2:5" ht="12.75">
      <c r="B6" s="1" t="s">
        <v>2</v>
      </c>
      <c r="C6" s="1" t="s">
        <v>3</v>
      </c>
      <c r="D6" s="1" t="s">
        <v>5</v>
      </c>
      <c r="E6" s="1" t="s">
        <v>3</v>
      </c>
    </row>
    <row r="7" spans="2:12" ht="12.75">
      <c r="B7">
        <v>9</v>
      </c>
      <c r="C7">
        <f>2.54*B7</f>
        <v>22.86</v>
      </c>
      <c r="D7">
        <v>199</v>
      </c>
      <c r="E7" s="2">
        <f>D7/36.33</f>
        <v>5.47756674924305</v>
      </c>
      <c r="F7" s="3">
        <f>E7/C7</f>
        <v>0.23961359358018594</v>
      </c>
      <c r="H7">
        <v>19</v>
      </c>
      <c r="I7">
        <v>16</v>
      </c>
      <c r="J7">
        <v>17</v>
      </c>
      <c r="K7">
        <v>20</v>
      </c>
      <c r="L7">
        <v>26</v>
      </c>
    </row>
    <row r="8" spans="2:12" ht="12.75">
      <c r="B8">
        <v>8</v>
      </c>
      <c r="C8">
        <f>2.54*B8</f>
        <v>20.32</v>
      </c>
      <c r="D8">
        <v>189</v>
      </c>
      <c r="E8" s="2">
        <f>D8/36.33</f>
        <v>5.202312138728324</v>
      </c>
      <c r="F8" s="3">
        <f>E8/C8</f>
        <v>0.25601929816576396</v>
      </c>
      <c r="H8">
        <v>17</v>
      </c>
      <c r="I8">
        <v>16</v>
      </c>
      <c r="J8">
        <v>33</v>
      </c>
      <c r="K8">
        <v>15</v>
      </c>
      <c r="L8">
        <v>17</v>
      </c>
    </row>
    <row r="9" spans="2:12" ht="12.75">
      <c r="B9">
        <v>12</v>
      </c>
      <c r="C9">
        <f>2.54*B9</f>
        <v>30.48</v>
      </c>
      <c r="D9">
        <v>312</v>
      </c>
      <c r="E9" s="2">
        <f>D9/36.33</f>
        <v>8.587943848059455</v>
      </c>
      <c r="F9" s="3">
        <f>E9/C9</f>
        <v>0.2817566879284598</v>
      </c>
      <c r="H9">
        <v>20</v>
      </c>
      <c r="I9">
        <v>27</v>
      </c>
      <c r="J9">
        <v>31</v>
      </c>
      <c r="K9">
        <v>9</v>
      </c>
      <c r="L9">
        <v>18</v>
      </c>
    </row>
    <row r="10" spans="2:12" ht="12.75">
      <c r="B10">
        <v>10.5</v>
      </c>
      <c r="C10">
        <f>2.54*B10</f>
        <v>26.67</v>
      </c>
      <c r="D10">
        <v>204</v>
      </c>
      <c r="E10" s="2">
        <f>D10/36.33</f>
        <v>5.615194054500413</v>
      </c>
      <c r="F10" s="3">
        <f>E10/C10</f>
        <v>0.21054345911137654</v>
      </c>
      <c r="H10">
        <v>17</v>
      </c>
      <c r="I10">
        <v>29</v>
      </c>
      <c r="J10">
        <v>32</v>
      </c>
      <c r="K10">
        <v>23</v>
      </c>
      <c r="L10">
        <v>19</v>
      </c>
    </row>
    <row r="11" spans="2:12" ht="12.75">
      <c r="B11">
        <v>6.5</v>
      </c>
      <c r="C11">
        <f>2.54*B11</f>
        <v>16.51</v>
      </c>
      <c r="D11">
        <v>109</v>
      </c>
      <c r="E11" s="2">
        <f>D11/36.33</f>
        <v>3.0002752546105147</v>
      </c>
      <c r="F11" s="3">
        <f>E11/C11</f>
        <v>0.1817247277171723</v>
      </c>
      <c r="H11">
        <v>28</v>
      </c>
      <c r="I11">
        <v>27</v>
      </c>
      <c r="J11">
        <v>31</v>
      </c>
      <c r="K11">
        <v>21</v>
      </c>
      <c r="L11">
        <v>20</v>
      </c>
    </row>
    <row r="12" spans="6:12" ht="12.75">
      <c r="F12" s="3"/>
      <c r="H12">
        <v>20</v>
      </c>
      <c r="I12">
        <v>21</v>
      </c>
      <c r="J12">
        <v>24</v>
      </c>
      <c r="K12">
        <v>25</v>
      </c>
      <c r="L12">
        <v>12</v>
      </c>
    </row>
    <row r="13" spans="6:12" ht="12.75">
      <c r="F13" s="3">
        <f>AVERAGE(F7:F11)</f>
        <v>0.23393155330059168</v>
      </c>
      <c r="H13">
        <v>26</v>
      </c>
      <c r="I13">
        <v>14</v>
      </c>
      <c r="J13">
        <v>20</v>
      </c>
      <c r="K13">
        <v>14</v>
      </c>
      <c r="L13">
        <v>18</v>
      </c>
    </row>
    <row r="14" spans="8:12" ht="12.75">
      <c r="H14">
        <v>17</v>
      </c>
      <c r="I14">
        <v>23</v>
      </c>
      <c r="J14">
        <v>22</v>
      </c>
      <c r="K14">
        <v>22</v>
      </c>
      <c r="L14">
        <v>20</v>
      </c>
    </row>
    <row r="15" spans="8:12" ht="12.75">
      <c r="H15">
        <v>21</v>
      </c>
      <c r="I15">
        <v>34</v>
      </c>
      <c r="J15">
        <v>16</v>
      </c>
      <c r="K15">
        <v>24</v>
      </c>
      <c r="L15">
        <v>26</v>
      </c>
    </row>
    <row r="16" spans="8:12" ht="12.75">
      <c r="H16">
        <v>20</v>
      </c>
      <c r="I16">
        <v>26</v>
      </c>
      <c r="J16">
        <v>20</v>
      </c>
      <c r="K16">
        <v>27</v>
      </c>
      <c r="L16">
        <v>22</v>
      </c>
    </row>
    <row r="18" spans="3:8" ht="12.75">
      <c r="C18" t="s">
        <v>11</v>
      </c>
      <c r="F18" s="2">
        <f>F13*H18</f>
        <v>5.062278813424804</v>
      </c>
      <c r="G18" t="s">
        <v>12</v>
      </c>
      <c r="H18" s="2">
        <f>AVERAGE(H7:L16)</f>
        <v>21.64</v>
      </c>
    </row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18"/>
  <sheetViews>
    <sheetView workbookViewId="0" topLeftCell="A1">
      <selection activeCell="C1" sqref="C1:F1"/>
    </sheetView>
  </sheetViews>
  <sheetFormatPr defaultColWidth="9.140625" defaultRowHeight="12.75"/>
  <sheetData>
    <row r="1" spans="1:11" ht="12.75">
      <c r="A1" t="s">
        <v>22</v>
      </c>
      <c r="C1" s="14" t="s">
        <v>61</v>
      </c>
      <c r="E1" s="14" t="s">
        <v>62</v>
      </c>
      <c r="G1" t="s">
        <v>8</v>
      </c>
      <c r="K1" s="4">
        <v>37008</v>
      </c>
    </row>
    <row r="2" spans="1:7" ht="14.25">
      <c r="A2" t="s">
        <v>65</v>
      </c>
      <c r="B2" s="5"/>
      <c r="D2" s="5"/>
      <c r="F2" s="5"/>
      <c r="G2" t="s">
        <v>10</v>
      </c>
    </row>
    <row r="4" spans="2:5" ht="12.75">
      <c r="B4" s="1" t="s">
        <v>0</v>
      </c>
      <c r="C4" s="1"/>
      <c r="E4" t="s">
        <v>6</v>
      </c>
    </row>
    <row r="5" spans="2:5" ht="12.75">
      <c r="B5" s="1" t="s">
        <v>1</v>
      </c>
      <c r="C5" s="1" t="s">
        <v>1</v>
      </c>
      <c r="D5" s="1" t="s">
        <v>4</v>
      </c>
      <c r="E5" t="s">
        <v>7</v>
      </c>
    </row>
    <row r="6" spans="2:5" ht="12.75">
      <c r="B6" s="1" t="s">
        <v>2</v>
      </c>
      <c r="C6" s="1" t="s">
        <v>3</v>
      </c>
      <c r="D6" s="1" t="s">
        <v>5</v>
      </c>
      <c r="E6" s="1" t="s">
        <v>3</v>
      </c>
    </row>
    <row r="7" spans="2:12" ht="12.75">
      <c r="B7">
        <v>18.5</v>
      </c>
      <c r="C7">
        <f>2.54*B7</f>
        <v>46.99</v>
      </c>
      <c r="D7">
        <v>417</v>
      </c>
      <c r="E7" s="2">
        <f>D7/36.33</f>
        <v>11.47811725846408</v>
      </c>
      <c r="F7" s="3">
        <f>E7/C7</f>
        <v>0.2442672325699953</v>
      </c>
      <c r="H7">
        <v>16</v>
      </c>
      <c r="I7">
        <v>13</v>
      </c>
      <c r="J7">
        <v>21</v>
      </c>
      <c r="K7">
        <v>20</v>
      </c>
      <c r="L7">
        <v>25</v>
      </c>
    </row>
    <row r="8" spans="2:12" ht="12.75">
      <c r="B8">
        <v>5</v>
      </c>
      <c r="C8">
        <f>2.54*B8</f>
        <v>12.7</v>
      </c>
      <c r="D8">
        <v>80</v>
      </c>
      <c r="E8" s="2">
        <f>D8/36.33</f>
        <v>2.2020368841178093</v>
      </c>
      <c r="F8" s="3">
        <f>E8/C8</f>
        <v>0.17338873103289837</v>
      </c>
      <c r="H8">
        <v>15</v>
      </c>
      <c r="I8">
        <v>24</v>
      </c>
      <c r="J8">
        <v>23</v>
      </c>
      <c r="K8">
        <v>28</v>
      </c>
      <c r="L8">
        <v>21</v>
      </c>
    </row>
    <row r="9" spans="2:12" ht="12.75">
      <c r="B9">
        <v>13</v>
      </c>
      <c r="C9">
        <f>2.54*B9</f>
        <v>33.02</v>
      </c>
      <c r="D9">
        <v>316</v>
      </c>
      <c r="E9" s="2">
        <f>D9/36.33</f>
        <v>8.698045692265346</v>
      </c>
      <c r="F9" s="3">
        <f>E9/C9</f>
        <v>0.2634174952230571</v>
      </c>
      <c r="H9">
        <v>16</v>
      </c>
      <c r="I9">
        <v>22</v>
      </c>
      <c r="J9">
        <v>21</v>
      </c>
      <c r="K9">
        <v>50</v>
      </c>
      <c r="L9">
        <v>30</v>
      </c>
    </row>
    <row r="10" spans="2:12" ht="12.75">
      <c r="B10">
        <v>6.5</v>
      </c>
      <c r="C10">
        <f>2.54*B10</f>
        <v>16.51</v>
      </c>
      <c r="D10">
        <v>112</v>
      </c>
      <c r="E10" s="2">
        <f>D10/36.33</f>
        <v>3.0828516377649327</v>
      </c>
      <c r="F10" s="3">
        <f>E10/C10</f>
        <v>0.18672632572773668</v>
      </c>
      <c r="H10">
        <v>17</v>
      </c>
      <c r="I10">
        <v>20</v>
      </c>
      <c r="J10">
        <v>14</v>
      </c>
      <c r="K10">
        <v>50</v>
      </c>
      <c r="L10">
        <v>27</v>
      </c>
    </row>
    <row r="11" spans="2:12" ht="12.75">
      <c r="B11">
        <v>10</v>
      </c>
      <c r="C11">
        <f>2.54*B11</f>
        <v>25.4</v>
      </c>
      <c r="D11">
        <v>234</v>
      </c>
      <c r="E11" s="2">
        <f>D11/36.33</f>
        <v>6.4409578860445915</v>
      </c>
      <c r="F11" s="3">
        <f>E11/C11</f>
        <v>0.25358101913561387</v>
      </c>
      <c r="H11">
        <v>20</v>
      </c>
      <c r="I11">
        <v>23</v>
      </c>
      <c r="J11">
        <v>14</v>
      </c>
      <c r="K11">
        <v>32</v>
      </c>
      <c r="L11">
        <v>20</v>
      </c>
    </row>
    <row r="12" spans="6:12" ht="12.75">
      <c r="F12" s="3"/>
      <c r="H12">
        <v>19</v>
      </c>
      <c r="I12">
        <v>25</v>
      </c>
      <c r="J12">
        <v>21</v>
      </c>
      <c r="K12">
        <v>27</v>
      </c>
      <c r="L12">
        <v>22</v>
      </c>
    </row>
    <row r="13" spans="6:12" ht="12.75">
      <c r="F13" s="3">
        <f>AVERAGE(F7:F11)</f>
        <v>0.22427616073786028</v>
      </c>
      <c r="H13">
        <v>24</v>
      </c>
      <c r="I13">
        <v>18</v>
      </c>
      <c r="J13">
        <v>19</v>
      </c>
      <c r="K13">
        <v>39</v>
      </c>
      <c r="L13">
        <v>21</v>
      </c>
    </row>
    <row r="14" spans="8:12" ht="12.75">
      <c r="H14">
        <v>21</v>
      </c>
      <c r="I14">
        <v>15</v>
      </c>
      <c r="J14">
        <v>23</v>
      </c>
      <c r="K14">
        <v>28</v>
      </c>
      <c r="L14">
        <v>26</v>
      </c>
    </row>
    <row r="15" spans="8:12" ht="12.75">
      <c r="H15">
        <v>21</v>
      </c>
      <c r="I15">
        <v>19</v>
      </c>
      <c r="J15">
        <v>20</v>
      </c>
      <c r="K15">
        <v>40</v>
      </c>
      <c r="L15">
        <v>31</v>
      </c>
    </row>
    <row r="16" spans="8:12" ht="12.75">
      <c r="H16">
        <v>22</v>
      </c>
      <c r="I16">
        <v>21</v>
      </c>
      <c r="J16">
        <v>22</v>
      </c>
      <c r="K16">
        <v>32</v>
      </c>
      <c r="L16">
        <v>42</v>
      </c>
    </row>
    <row r="18" spans="3:8" ht="12.75">
      <c r="C18" t="s">
        <v>11</v>
      </c>
      <c r="F18" s="2">
        <f>F13*H18</f>
        <v>5.382627857708647</v>
      </c>
      <c r="G18" t="s">
        <v>12</v>
      </c>
      <c r="H18" s="2">
        <f>AVERAGE(H7:L16)</f>
        <v>24</v>
      </c>
    </row>
  </sheetData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18"/>
  <sheetViews>
    <sheetView workbookViewId="0" topLeftCell="A1">
      <selection activeCell="B1" sqref="B1:D1"/>
    </sheetView>
  </sheetViews>
  <sheetFormatPr defaultColWidth="9.140625" defaultRowHeight="12.75"/>
  <sheetData>
    <row r="1" spans="1:11" ht="12.75">
      <c r="A1" t="s">
        <v>23</v>
      </c>
      <c r="B1" t="s">
        <v>55</v>
      </c>
      <c r="D1" t="s">
        <v>56</v>
      </c>
      <c r="G1" t="s">
        <v>8</v>
      </c>
      <c r="K1" s="4">
        <v>37009</v>
      </c>
    </row>
    <row r="2" spans="2:7" ht="14.25">
      <c r="B2" t="s">
        <v>24</v>
      </c>
      <c r="G2" t="s">
        <v>10</v>
      </c>
    </row>
    <row r="3" ht="12.75">
      <c r="B3" t="s">
        <v>25</v>
      </c>
    </row>
    <row r="4" spans="2:5" ht="12.75">
      <c r="B4" s="1" t="s">
        <v>0</v>
      </c>
      <c r="C4" s="1"/>
      <c r="E4" t="s">
        <v>6</v>
      </c>
    </row>
    <row r="5" spans="2:5" ht="12.75">
      <c r="B5" s="1" t="s">
        <v>1</v>
      </c>
      <c r="C5" s="1" t="s">
        <v>1</v>
      </c>
      <c r="D5" s="1" t="s">
        <v>4</v>
      </c>
      <c r="E5" t="s">
        <v>7</v>
      </c>
    </row>
    <row r="6" spans="2:5" ht="12.75">
      <c r="B6" s="1" t="s">
        <v>2</v>
      </c>
      <c r="C6" s="1" t="s">
        <v>3</v>
      </c>
      <c r="D6" s="1" t="s">
        <v>5</v>
      </c>
      <c r="E6" s="1" t="s">
        <v>3</v>
      </c>
    </row>
    <row r="7" spans="2:12" ht="12.75">
      <c r="B7">
        <v>7</v>
      </c>
      <c r="C7">
        <f>2.54*B7</f>
        <v>17.78</v>
      </c>
      <c r="D7">
        <v>161</v>
      </c>
      <c r="E7" s="2">
        <f>D7/36.33</f>
        <v>4.431599229287091</v>
      </c>
      <c r="F7" s="3">
        <f>E7/C7</f>
        <v>0.24924630085979138</v>
      </c>
      <c r="H7">
        <v>17</v>
      </c>
      <c r="I7">
        <v>36</v>
      </c>
      <c r="J7">
        <v>18</v>
      </c>
      <c r="K7">
        <v>12</v>
      </c>
      <c r="L7">
        <v>15</v>
      </c>
    </row>
    <row r="8" spans="2:12" ht="12.75">
      <c r="B8">
        <v>5.5</v>
      </c>
      <c r="C8">
        <f>2.54*B8</f>
        <v>13.97</v>
      </c>
      <c r="D8">
        <v>99</v>
      </c>
      <c r="E8" s="2">
        <f>D8/36.33</f>
        <v>2.725020644095789</v>
      </c>
      <c r="F8" s="3">
        <f>E8/C8</f>
        <v>0.19506232241201066</v>
      </c>
      <c r="H8">
        <v>19</v>
      </c>
      <c r="I8">
        <v>15</v>
      </c>
      <c r="J8">
        <v>41</v>
      </c>
      <c r="K8">
        <v>12</v>
      </c>
      <c r="L8">
        <v>15</v>
      </c>
    </row>
    <row r="9" spans="2:12" ht="12.75">
      <c r="B9">
        <v>7.5</v>
      </c>
      <c r="C9">
        <f>2.54*B9</f>
        <v>19.05</v>
      </c>
      <c r="D9">
        <v>149</v>
      </c>
      <c r="E9" s="2">
        <f>D9/36.33</f>
        <v>4.101293696669419</v>
      </c>
      <c r="F9" s="3">
        <f>E9/C9</f>
        <v>0.2152910076991821</v>
      </c>
      <c r="H9">
        <v>14</v>
      </c>
      <c r="I9">
        <v>13</v>
      </c>
      <c r="J9">
        <v>45</v>
      </c>
      <c r="K9">
        <v>14</v>
      </c>
      <c r="L9">
        <v>19</v>
      </c>
    </row>
    <row r="10" spans="2:12" ht="12.75">
      <c r="B10">
        <v>16</v>
      </c>
      <c r="C10">
        <f>2.54*B10</f>
        <v>40.64</v>
      </c>
      <c r="D10">
        <v>371</v>
      </c>
      <c r="E10" s="2">
        <f>D10/36.33</f>
        <v>10.211946050096339</v>
      </c>
      <c r="F10" s="3">
        <f>E10/C10</f>
        <v>0.25127820005158313</v>
      </c>
      <c r="H10">
        <v>15</v>
      </c>
      <c r="I10">
        <v>16</v>
      </c>
      <c r="J10">
        <v>47</v>
      </c>
      <c r="K10">
        <v>47</v>
      </c>
      <c r="L10">
        <v>16</v>
      </c>
    </row>
    <row r="11" spans="2:12" ht="12.75">
      <c r="B11">
        <v>11</v>
      </c>
      <c r="C11">
        <f>2.54*B11</f>
        <v>27.94</v>
      </c>
      <c r="D11">
        <v>292</v>
      </c>
      <c r="E11" s="2">
        <f>D11/36.33</f>
        <v>8.037434627030002</v>
      </c>
      <c r="F11" s="3">
        <f>E11/C11</f>
        <v>0.28766766739549043</v>
      </c>
      <c r="H11">
        <v>15</v>
      </c>
      <c r="I11">
        <v>12</v>
      </c>
      <c r="J11">
        <v>40</v>
      </c>
      <c r="K11">
        <v>25</v>
      </c>
      <c r="L11">
        <v>13</v>
      </c>
    </row>
    <row r="12" spans="6:12" ht="12.75">
      <c r="F12" s="3"/>
      <c r="H12">
        <v>16</v>
      </c>
      <c r="I12">
        <v>17</v>
      </c>
      <c r="J12">
        <v>19</v>
      </c>
      <c r="K12">
        <v>15</v>
      </c>
      <c r="L12">
        <v>27</v>
      </c>
    </row>
    <row r="13" spans="6:12" ht="12.75">
      <c r="F13" s="3">
        <f>AVERAGE(F7:F11)</f>
        <v>0.23970909968361154</v>
      </c>
      <c r="H13">
        <v>14</v>
      </c>
      <c r="I13">
        <v>14</v>
      </c>
      <c r="J13">
        <v>14</v>
      </c>
      <c r="K13">
        <v>12</v>
      </c>
      <c r="L13">
        <v>29</v>
      </c>
    </row>
    <row r="14" spans="8:12" ht="12.75">
      <c r="H14">
        <v>15</v>
      </c>
      <c r="I14">
        <v>15</v>
      </c>
      <c r="J14">
        <v>15</v>
      </c>
      <c r="K14">
        <v>19</v>
      </c>
      <c r="L14">
        <v>19</v>
      </c>
    </row>
    <row r="15" spans="8:12" ht="12.75">
      <c r="H15">
        <v>23</v>
      </c>
      <c r="I15">
        <v>15</v>
      </c>
      <c r="J15">
        <v>14</v>
      </c>
      <c r="K15">
        <v>14</v>
      </c>
      <c r="L15">
        <v>16</v>
      </c>
    </row>
    <row r="16" spans="8:12" ht="12.75">
      <c r="H16">
        <v>42</v>
      </c>
      <c r="I16">
        <v>10</v>
      </c>
      <c r="J16">
        <v>15</v>
      </c>
      <c r="K16">
        <v>16</v>
      </c>
      <c r="L16">
        <v>15</v>
      </c>
    </row>
    <row r="18" spans="3:8" ht="12.75">
      <c r="C18" t="s">
        <v>11</v>
      </c>
      <c r="F18" s="2">
        <f>F13*H18</f>
        <v>4.751034355729181</v>
      </c>
      <c r="G18" t="s">
        <v>12</v>
      </c>
      <c r="H18" s="2">
        <f>AVERAGE(H7:L16)</f>
        <v>19.82</v>
      </c>
    </row>
  </sheetData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228"/>
  <sheetViews>
    <sheetView workbookViewId="0" topLeftCell="C210">
      <selection activeCell="K242" sqref="K242"/>
    </sheetView>
  </sheetViews>
  <sheetFormatPr defaultColWidth="9.140625" defaultRowHeight="12.75"/>
  <cols>
    <col min="1" max="1" width="5.421875" style="0" customWidth="1"/>
  </cols>
  <sheetData>
    <row r="1" spans="1:11" ht="12.75">
      <c r="A1" t="s">
        <v>15</v>
      </c>
      <c r="G1" t="s">
        <v>8</v>
      </c>
      <c r="K1" s="4">
        <v>37008</v>
      </c>
    </row>
    <row r="2" ht="14.25">
      <c r="G2" t="s">
        <v>10</v>
      </c>
    </row>
    <row r="4" spans="2:5" ht="12.75">
      <c r="B4" s="1" t="s">
        <v>0</v>
      </c>
      <c r="C4" s="1"/>
      <c r="E4" t="s">
        <v>6</v>
      </c>
    </row>
    <row r="5" spans="2:5" ht="12.75">
      <c r="B5" s="1" t="s">
        <v>1</v>
      </c>
      <c r="C5" s="1" t="s">
        <v>1</v>
      </c>
      <c r="D5" s="1" t="s">
        <v>4</v>
      </c>
      <c r="E5" t="s">
        <v>7</v>
      </c>
    </row>
    <row r="6" spans="2:5" ht="12.75">
      <c r="B6" s="1" t="s">
        <v>2</v>
      </c>
      <c r="C6" s="1" t="s">
        <v>3</v>
      </c>
      <c r="D6" s="1" t="s">
        <v>5</v>
      </c>
      <c r="E6" s="1" t="s">
        <v>3</v>
      </c>
    </row>
    <row r="7" spans="2:12" ht="12.75">
      <c r="B7">
        <v>15</v>
      </c>
      <c r="C7">
        <f>2.54*B7</f>
        <v>38.1</v>
      </c>
      <c r="D7">
        <v>341</v>
      </c>
      <c r="E7" s="2">
        <f>D7/36.33</f>
        <v>9.386182218552161</v>
      </c>
      <c r="F7" s="3">
        <f>E7/C7</f>
        <v>0.24635648867590973</v>
      </c>
      <c r="H7">
        <v>33</v>
      </c>
      <c r="I7">
        <v>32</v>
      </c>
      <c r="J7">
        <v>12</v>
      </c>
      <c r="K7">
        <v>37</v>
      </c>
      <c r="L7">
        <v>29</v>
      </c>
    </row>
    <row r="8" spans="2:12" ht="12.75">
      <c r="B8">
        <v>16</v>
      </c>
      <c r="C8">
        <f>2.54*B8</f>
        <v>40.64</v>
      </c>
      <c r="D8">
        <v>395</v>
      </c>
      <c r="E8" s="2">
        <f>D8/36.33</f>
        <v>10.872557115331682</v>
      </c>
      <c r="F8" s="3">
        <f>E8/C8</f>
        <v>0.2675333935859174</v>
      </c>
      <c r="H8">
        <v>34</v>
      </c>
      <c r="I8">
        <v>26</v>
      </c>
      <c r="J8">
        <v>13</v>
      </c>
      <c r="K8">
        <v>41</v>
      </c>
      <c r="L8">
        <v>28</v>
      </c>
    </row>
    <row r="9" spans="2:12" ht="12.75">
      <c r="B9">
        <v>6.5</v>
      </c>
      <c r="C9">
        <f>2.54*B9</f>
        <v>16.51</v>
      </c>
      <c r="D9">
        <v>77</v>
      </c>
      <c r="E9" s="2">
        <f>D9/36.33</f>
        <v>2.1194605009633913</v>
      </c>
      <c r="F9" s="3">
        <f>E9/C9</f>
        <v>0.12837434893781896</v>
      </c>
      <c r="H9">
        <v>31</v>
      </c>
      <c r="I9">
        <v>27</v>
      </c>
      <c r="J9">
        <v>9</v>
      </c>
      <c r="K9">
        <v>41</v>
      </c>
      <c r="L9">
        <v>26</v>
      </c>
    </row>
    <row r="10" spans="2:12" ht="12.75">
      <c r="B10">
        <v>10.5</v>
      </c>
      <c r="C10">
        <f>2.54*B10</f>
        <v>26.67</v>
      </c>
      <c r="D10">
        <v>218</v>
      </c>
      <c r="E10" s="2">
        <f>D10/36.33</f>
        <v>6.000550509221029</v>
      </c>
      <c r="F10" s="3">
        <f>E10/C10</f>
        <v>0.22499252003078474</v>
      </c>
      <c r="H10">
        <v>42</v>
      </c>
      <c r="I10">
        <v>17</v>
      </c>
      <c r="J10">
        <v>15</v>
      </c>
      <c r="K10">
        <v>38</v>
      </c>
      <c r="L10">
        <v>28</v>
      </c>
    </row>
    <row r="11" spans="2:12" ht="12.75">
      <c r="B11">
        <v>4.5</v>
      </c>
      <c r="C11">
        <f>2.54*B11</f>
        <v>11.43</v>
      </c>
      <c r="D11">
        <v>47</v>
      </c>
      <c r="E11" s="2">
        <f>D11/36.33</f>
        <v>1.293696669419213</v>
      </c>
      <c r="F11" s="3">
        <f>E11/C11</f>
        <v>0.11318431053536421</v>
      </c>
      <c r="H11">
        <v>46</v>
      </c>
      <c r="I11">
        <v>20</v>
      </c>
      <c r="J11">
        <v>12</v>
      </c>
      <c r="K11">
        <v>38</v>
      </c>
      <c r="L11">
        <v>27</v>
      </c>
    </row>
    <row r="12" spans="6:12" ht="12.75">
      <c r="F12" s="3"/>
      <c r="H12">
        <v>47</v>
      </c>
      <c r="I12">
        <v>16</v>
      </c>
      <c r="J12">
        <v>44</v>
      </c>
      <c r="K12">
        <v>39</v>
      </c>
      <c r="L12">
        <v>24</v>
      </c>
    </row>
    <row r="13" spans="6:12" ht="12.75">
      <c r="F13" s="3">
        <f>AVERAGE(F7:F11)</f>
        <v>0.196088212353159</v>
      </c>
      <c r="H13">
        <v>35</v>
      </c>
      <c r="I13">
        <v>16</v>
      </c>
      <c r="J13">
        <v>37</v>
      </c>
      <c r="K13">
        <v>40</v>
      </c>
      <c r="L13">
        <v>25</v>
      </c>
    </row>
    <row r="14" spans="8:12" ht="12.75">
      <c r="H14">
        <v>34</v>
      </c>
      <c r="I14">
        <v>11</v>
      </c>
      <c r="J14">
        <v>38</v>
      </c>
      <c r="K14">
        <v>39</v>
      </c>
      <c r="L14">
        <v>18</v>
      </c>
    </row>
    <row r="15" spans="8:12" ht="12.75">
      <c r="H15">
        <v>29</v>
      </c>
      <c r="I15">
        <v>18</v>
      </c>
      <c r="J15">
        <v>36</v>
      </c>
      <c r="K15">
        <v>39</v>
      </c>
      <c r="L15">
        <v>16</v>
      </c>
    </row>
    <row r="16" spans="8:12" ht="12.75">
      <c r="H16">
        <v>27</v>
      </c>
      <c r="I16">
        <v>18</v>
      </c>
      <c r="J16">
        <v>38</v>
      </c>
      <c r="K16">
        <v>37</v>
      </c>
      <c r="L16">
        <v>20</v>
      </c>
    </row>
    <row r="18" spans="3:8" ht="12.75">
      <c r="C18" t="s">
        <v>11</v>
      </c>
      <c r="F18" s="2">
        <f>F13*H18</f>
        <v>5.659105808512169</v>
      </c>
      <c r="G18" t="s">
        <v>12</v>
      </c>
      <c r="H18" s="2">
        <f>AVERAGE(H7:L16)</f>
        <v>28.86</v>
      </c>
    </row>
    <row r="22" spans="1:11" ht="12.75">
      <c r="A22" t="s">
        <v>15</v>
      </c>
      <c r="G22" t="s">
        <v>8</v>
      </c>
      <c r="K22" s="4">
        <v>37032</v>
      </c>
    </row>
    <row r="23" spans="7:11" ht="14.25">
      <c r="G23" t="s">
        <v>10</v>
      </c>
      <c r="K23" t="s">
        <v>33</v>
      </c>
    </row>
    <row r="25" spans="2:5" ht="12.75">
      <c r="B25" s="1" t="s">
        <v>0</v>
      </c>
      <c r="C25" s="1"/>
      <c r="E25" t="s">
        <v>6</v>
      </c>
    </row>
    <row r="26" spans="2:5" ht="12.75">
      <c r="B26" s="1" t="s">
        <v>1</v>
      </c>
      <c r="C26" s="1" t="s">
        <v>1</v>
      </c>
      <c r="D26" s="1" t="s">
        <v>4</v>
      </c>
      <c r="E26" t="s">
        <v>7</v>
      </c>
    </row>
    <row r="27" spans="2:5" ht="12.75">
      <c r="B27" s="1" t="s">
        <v>2</v>
      </c>
      <c r="C27" s="1" t="s">
        <v>3</v>
      </c>
      <c r="D27" s="1" t="s">
        <v>5</v>
      </c>
      <c r="E27" s="1" t="s">
        <v>3</v>
      </c>
    </row>
    <row r="28" spans="2:12" ht="12.75">
      <c r="B28">
        <v>5.5</v>
      </c>
      <c r="C28">
        <f>2.54*B28</f>
        <v>13.97</v>
      </c>
      <c r="D28">
        <v>92</v>
      </c>
      <c r="E28" s="2">
        <f>D28/36.33</f>
        <v>2.53234241673548</v>
      </c>
      <c r="F28" s="3">
        <f>E28/C28</f>
        <v>0.18127003698893918</v>
      </c>
      <c r="H28">
        <v>13</v>
      </c>
      <c r="I28">
        <v>36</v>
      </c>
      <c r="J28">
        <v>25</v>
      </c>
      <c r="K28">
        <v>37</v>
      </c>
      <c r="L28">
        <v>19</v>
      </c>
    </row>
    <row r="29" spans="2:12" ht="12.75">
      <c r="B29">
        <v>10</v>
      </c>
      <c r="C29">
        <f>2.54*B29</f>
        <v>25.4</v>
      </c>
      <c r="D29">
        <v>168</v>
      </c>
      <c r="E29" s="2">
        <f>D29/36.33</f>
        <v>4.624277456647399</v>
      </c>
      <c r="F29" s="3">
        <f>E29/C29</f>
        <v>0.1820581675845433</v>
      </c>
      <c r="H29">
        <v>9</v>
      </c>
      <c r="I29">
        <v>33</v>
      </c>
      <c r="J29">
        <v>31</v>
      </c>
      <c r="K29">
        <v>34</v>
      </c>
      <c r="L29">
        <v>23</v>
      </c>
    </row>
    <row r="30" spans="2:12" ht="12.75">
      <c r="B30">
        <v>8</v>
      </c>
      <c r="C30">
        <f>2.54*B30</f>
        <v>20.32</v>
      </c>
      <c r="D30">
        <v>120</v>
      </c>
      <c r="E30" s="2">
        <f>D30/36.33</f>
        <v>3.3030553261767137</v>
      </c>
      <c r="F30" s="3">
        <f>E30/C30</f>
        <v>0.1625519353433422</v>
      </c>
      <c r="H30">
        <v>19</v>
      </c>
      <c r="I30">
        <v>32</v>
      </c>
      <c r="J30">
        <v>33</v>
      </c>
      <c r="K30">
        <v>24</v>
      </c>
      <c r="L30">
        <v>25</v>
      </c>
    </row>
    <row r="31" spans="2:12" ht="12.75">
      <c r="B31">
        <v>13.5</v>
      </c>
      <c r="C31">
        <f>2.54*B31</f>
        <v>34.29</v>
      </c>
      <c r="D31">
        <v>364</v>
      </c>
      <c r="E31" s="2">
        <f>D31/36.33</f>
        <v>10.019267822736031</v>
      </c>
      <c r="F31" s="3">
        <f>E31/C31</f>
        <v>0.2921921208146991</v>
      </c>
      <c r="H31">
        <v>23</v>
      </c>
      <c r="I31">
        <v>33</v>
      </c>
      <c r="J31">
        <v>39</v>
      </c>
      <c r="K31">
        <v>18</v>
      </c>
      <c r="L31">
        <v>25</v>
      </c>
    </row>
    <row r="32" spans="2:12" ht="12.75">
      <c r="B32">
        <v>17</v>
      </c>
      <c r="C32">
        <f>2.54*B32</f>
        <v>43.18</v>
      </c>
      <c r="D32">
        <v>449</v>
      </c>
      <c r="E32" s="2">
        <f>D32/36.33</f>
        <v>12.358932012111204</v>
      </c>
      <c r="F32" s="3">
        <f>E32/C32</f>
        <v>0.2862188979182771</v>
      </c>
      <c r="H32">
        <v>40</v>
      </c>
      <c r="I32">
        <v>34</v>
      </c>
      <c r="J32">
        <v>34</v>
      </c>
      <c r="K32">
        <v>23</v>
      </c>
      <c r="L32">
        <v>20</v>
      </c>
    </row>
    <row r="33" spans="6:12" ht="12.75">
      <c r="F33" s="3"/>
      <c r="H33">
        <v>45</v>
      </c>
      <c r="I33">
        <v>34</v>
      </c>
      <c r="J33">
        <v>11</v>
      </c>
      <c r="K33">
        <v>34</v>
      </c>
      <c r="L33">
        <v>13</v>
      </c>
    </row>
    <row r="34" spans="6:12" ht="12.75">
      <c r="F34" s="3">
        <f>AVERAGE(F28:F32)</f>
        <v>0.2208582317299602</v>
      </c>
      <c r="H34">
        <v>45</v>
      </c>
      <c r="I34">
        <v>34</v>
      </c>
      <c r="J34">
        <v>17</v>
      </c>
      <c r="K34">
        <v>33</v>
      </c>
      <c r="L34">
        <v>13</v>
      </c>
    </row>
    <row r="35" spans="8:12" ht="12.75">
      <c r="H35" s="6">
        <v>46</v>
      </c>
      <c r="I35">
        <v>33</v>
      </c>
      <c r="J35">
        <v>18</v>
      </c>
      <c r="K35">
        <v>28</v>
      </c>
      <c r="L35">
        <v>21</v>
      </c>
    </row>
    <row r="36" spans="8:12" ht="12.75">
      <c r="H36">
        <v>45</v>
      </c>
      <c r="I36">
        <v>36</v>
      </c>
      <c r="J36">
        <v>36</v>
      </c>
      <c r="K36">
        <v>24</v>
      </c>
      <c r="L36">
        <v>27</v>
      </c>
    </row>
    <row r="37" spans="8:12" ht="12.75">
      <c r="H37">
        <v>40</v>
      </c>
      <c r="I37">
        <v>34</v>
      </c>
      <c r="J37">
        <v>35</v>
      </c>
      <c r="K37">
        <v>22</v>
      </c>
      <c r="L37">
        <v>21</v>
      </c>
    </row>
    <row r="39" spans="3:8" ht="12.75">
      <c r="C39" t="s">
        <v>11</v>
      </c>
      <c r="F39" s="2">
        <f>F34*H39</f>
        <v>6.303293933573063</v>
      </c>
      <c r="G39" t="s">
        <v>12</v>
      </c>
      <c r="H39" s="2">
        <f>AVERAGE(H28:L37)</f>
        <v>28.54</v>
      </c>
    </row>
    <row r="43" spans="1:11" ht="12.75">
      <c r="A43" t="s">
        <v>15</v>
      </c>
      <c r="G43" t="s">
        <v>8</v>
      </c>
      <c r="K43" s="4">
        <v>37043</v>
      </c>
    </row>
    <row r="44" spans="7:11" ht="14.25">
      <c r="G44" t="s">
        <v>10</v>
      </c>
      <c r="K44" t="s">
        <v>33</v>
      </c>
    </row>
    <row r="46" spans="2:5" ht="12.75">
      <c r="B46" s="1" t="s">
        <v>0</v>
      </c>
      <c r="C46" s="1"/>
      <c r="E46" t="s">
        <v>6</v>
      </c>
    </row>
    <row r="47" spans="2:5" ht="12.75">
      <c r="B47" s="1" t="s">
        <v>1</v>
      </c>
      <c r="C47" s="1" t="s">
        <v>1</v>
      </c>
      <c r="D47" s="1" t="s">
        <v>4</v>
      </c>
      <c r="E47" t="s">
        <v>7</v>
      </c>
    </row>
    <row r="48" spans="2:5" ht="12.75">
      <c r="B48" s="1" t="s">
        <v>2</v>
      </c>
      <c r="C48" s="1" t="s">
        <v>3</v>
      </c>
      <c r="D48" s="1" t="s">
        <v>5</v>
      </c>
      <c r="E48" s="1" t="s">
        <v>3</v>
      </c>
    </row>
    <row r="49" spans="2:12" ht="12.75">
      <c r="B49">
        <v>7.5</v>
      </c>
      <c r="C49">
        <f>2.54*B49</f>
        <v>19.05</v>
      </c>
      <c r="D49">
        <v>204.4</v>
      </c>
      <c r="E49" s="2">
        <f>D49/36.33</f>
        <v>5.6262042389210025</v>
      </c>
      <c r="F49" s="3">
        <f>E49/C49</f>
        <v>0.29533880519270356</v>
      </c>
      <c r="H49">
        <v>19</v>
      </c>
      <c r="I49">
        <v>22</v>
      </c>
      <c r="J49">
        <v>27</v>
      </c>
      <c r="K49">
        <v>32</v>
      </c>
      <c r="L49">
        <v>22</v>
      </c>
    </row>
    <row r="50" spans="2:12" ht="12.75">
      <c r="B50">
        <v>8.5</v>
      </c>
      <c r="C50">
        <f>2.54*B50</f>
        <v>21.59</v>
      </c>
      <c r="D50">
        <v>193</v>
      </c>
      <c r="E50" s="2">
        <f>D50/36.33</f>
        <v>5.312413982934214</v>
      </c>
      <c r="F50" s="3">
        <f>E50/C50</f>
        <v>0.24605900800992192</v>
      </c>
      <c r="H50">
        <v>29</v>
      </c>
      <c r="I50">
        <v>26</v>
      </c>
      <c r="J50">
        <v>22</v>
      </c>
      <c r="K50">
        <v>33</v>
      </c>
      <c r="L50">
        <v>15</v>
      </c>
    </row>
    <row r="51" spans="2:12" ht="12.75">
      <c r="B51">
        <v>12</v>
      </c>
      <c r="C51">
        <f>2.54*B51</f>
        <v>30.48</v>
      </c>
      <c r="D51">
        <v>303.5</v>
      </c>
      <c r="E51" s="2">
        <f>D51/36.33</f>
        <v>8.353977429121938</v>
      </c>
      <c r="F51" s="3">
        <f>E51/C51</f>
        <v>0.2740806243150242</v>
      </c>
      <c r="H51">
        <v>28</v>
      </c>
      <c r="I51">
        <v>14</v>
      </c>
      <c r="J51">
        <v>20</v>
      </c>
      <c r="K51">
        <v>24</v>
      </c>
      <c r="L51">
        <v>25</v>
      </c>
    </row>
    <row r="52" spans="2:12" ht="12.75">
      <c r="B52">
        <v>5.5</v>
      </c>
      <c r="C52">
        <f>2.54*B52</f>
        <v>13.97</v>
      </c>
      <c r="D52">
        <v>140.2</v>
      </c>
      <c r="E52" s="2">
        <f>D52/36.33</f>
        <v>3.85906963941646</v>
      </c>
      <c r="F52" s="3">
        <f>E52/C52</f>
        <v>0.2762397737592312</v>
      </c>
      <c r="H52">
        <v>38</v>
      </c>
      <c r="I52">
        <v>21</v>
      </c>
      <c r="J52">
        <v>0</v>
      </c>
      <c r="K52">
        <v>22</v>
      </c>
      <c r="L52">
        <v>19</v>
      </c>
    </row>
    <row r="53" spans="2:12" ht="12.75">
      <c r="B53">
        <v>9</v>
      </c>
      <c r="C53">
        <f>2.54*B53</f>
        <v>22.86</v>
      </c>
      <c r="D53">
        <v>200.6</v>
      </c>
      <c r="E53" s="2">
        <f>D53/36.33</f>
        <v>5.521607486925406</v>
      </c>
      <c r="F53" s="3">
        <f>E53/C53</f>
        <v>0.24154013503610702</v>
      </c>
      <c r="H53">
        <v>42</v>
      </c>
      <c r="I53">
        <v>13</v>
      </c>
      <c r="J53">
        <v>24</v>
      </c>
      <c r="K53">
        <v>30</v>
      </c>
      <c r="L53">
        <v>20</v>
      </c>
    </row>
    <row r="54" spans="6:12" ht="12.75">
      <c r="F54" s="3"/>
      <c r="H54">
        <v>44</v>
      </c>
      <c r="I54">
        <v>14</v>
      </c>
      <c r="J54">
        <v>19</v>
      </c>
      <c r="K54">
        <v>26</v>
      </c>
      <c r="L54">
        <v>0</v>
      </c>
    </row>
    <row r="55" spans="6:12" ht="12.75">
      <c r="F55" s="3">
        <f>AVERAGE(F49:F53)</f>
        <v>0.2666516692625976</v>
      </c>
      <c r="H55">
        <v>41</v>
      </c>
      <c r="I55">
        <v>16</v>
      </c>
      <c r="J55">
        <v>39</v>
      </c>
      <c r="K55">
        <v>26</v>
      </c>
      <c r="L55">
        <v>21</v>
      </c>
    </row>
    <row r="56" spans="8:12" ht="12.75">
      <c r="H56" s="6">
        <v>32</v>
      </c>
      <c r="I56">
        <v>13</v>
      </c>
      <c r="J56">
        <v>35</v>
      </c>
      <c r="K56">
        <v>29</v>
      </c>
      <c r="L56">
        <v>20</v>
      </c>
    </row>
    <row r="57" spans="8:12" ht="12.75">
      <c r="H57">
        <v>28</v>
      </c>
      <c r="I57">
        <v>0</v>
      </c>
      <c r="J57">
        <v>33</v>
      </c>
      <c r="K57">
        <v>23</v>
      </c>
      <c r="L57">
        <v>11</v>
      </c>
    </row>
    <row r="58" spans="8:12" ht="12.75">
      <c r="H58">
        <v>30</v>
      </c>
      <c r="I58">
        <v>12</v>
      </c>
      <c r="J58">
        <v>39</v>
      </c>
      <c r="K58">
        <v>30</v>
      </c>
      <c r="L58">
        <v>13</v>
      </c>
    </row>
    <row r="60" spans="3:8" ht="12.75">
      <c r="C60" t="s">
        <v>11</v>
      </c>
      <c r="F60" s="2">
        <f>F55*H60</f>
        <v>6.298312427982555</v>
      </c>
      <c r="G60" t="s">
        <v>12</v>
      </c>
      <c r="H60" s="2">
        <f>AVERAGE(H49:L58)</f>
        <v>23.62</v>
      </c>
    </row>
    <row r="64" spans="1:11" ht="12.75">
      <c r="A64" t="s">
        <v>15</v>
      </c>
      <c r="G64" t="s">
        <v>8</v>
      </c>
      <c r="K64" s="4">
        <v>37045</v>
      </c>
    </row>
    <row r="65" spans="7:11" ht="14.25">
      <c r="G65" t="s">
        <v>10</v>
      </c>
      <c r="K65" s="8">
        <v>0.7847222222222222</v>
      </c>
    </row>
    <row r="67" spans="2:5" ht="12.75">
      <c r="B67" s="1" t="s">
        <v>0</v>
      </c>
      <c r="C67" s="1"/>
      <c r="E67" t="s">
        <v>6</v>
      </c>
    </row>
    <row r="68" spans="2:5" ht="12.75">
      <c r="B68" s="1" t="s">
        <v>1</v>
      </c>
      <c r="C68" s="1" t="s">
        <v>1</v>
      </c>
      <c r="D68" s="1" t="s">
        <v>4</v>
      </c>
      <c r="E68" t="s">
        <v>7</v>
      </c>
    </row>
    <row r="69" spans="2:5" ht="12.75">
      <c r="B69" s="1" t="s">
        <v>2</v>
      </c>
      <c r="C69" s="1" t="s">
        <v>3</v>
      </c>
      <c r="D69" s="1" t="s">
        <v>5</v>
      </c>
      <c r="E69" s="1" t="s">
        <v>3</v>
      </c>
    </row>
    <row r="70" spans="2:12" ht="12.75">
      <c r="B70">
        <v>9</v>
      </c>
      <c r="C70">
        <f>2.54*B70</f>
        <v>22.86</v>
      </c>
      <c r="D70">
        <v>307.5</v>
      </c>
      <c r="E70" s="2">
        <f>D70/36.33</f>
        <v>8.464079273327828</v>
      </c>
      <c r="F70" s="3">
        <f>E70/C70</f>
        <v>0.370257186059835</v>
      </c>
      <c r="H70">
        <v>0</v>
      </c>
      <c r="I70">
        <v>11</v>
      </c>
      <c r="J70">
        <v>0</v>
      </c>
      <c r="K70">
        <v>36</v>
      </c>
      <c r="L70">
        <v>18</v>
      </c>
    </row>
    <row r="71" spans="2:12" ht="12.75">
      <c r="B71">
        <v>5.5</v>
      </c>
      <c r="C71">
        <f>2.54*B71</f>
        <v>13.97</v>
      </c>
      <c r="D71">
        <v>118.4</v>
      </c>
      <c r="E71" s="2">
        <f>D71/36.33</f>
        <v>3.2590145884943578</v>
      </c>
      <c r="F71" s="3">
        <f>E71/C71</f>
        <v>0.2332866562988087</v>
      </c>
      <c r="H71">
        <v>0</v>
      </c>
      <c r="I71">
        <v>16</v>
      </c>
      <c r="J71">
        <v>17</v>
      </c>
      <c r="K71">
        <v>29</v>
      </c>
      <c r="L71">
        <v>24</v>
      </c>
    </row>
    <row r="72" spans="2:12" ht="12.75">
      <c r="B72">
        <v>9</v>
      </c>
      <c r="C72">
        <f>2.54*B72</f>
        <v>22.86</v>
      </c>
      <c r="D72">
        <v>285</v>
      </c>
      <c r="E72" s="2">
        <f>D72/36.33</f>
        <v>7.844756399669695</v>
      </c>
      <c r="F72" s="3">
        <f>E72/C72</f>
        <v>0.34316519683594465</v>
      </c>
      <c r="H72">
        <v>21</v>
      </c>
      <c r="I72">
        <v>15</v>
      </c>
      <c r="J72">
        <v>12</v>
      </c>
      <c r="K72">
        <v>24</v>
      </c>
      <c r="L72">
        <v>5</v>
      </c>
    </row>
    <row r="73" spans="2:12" ht="12.75">
      <c r="B73">
        <v>6</v>
      </c>
      <c r="C73">
        <f>2.54*B73</f>
        <v>15.24</v>
      </c>
      <c r="D73">
        <v>132.8</v>
      </c>
      <c r="E73" s="2">
        <f>D73/36.33</f>
        <v>3.6553812276355635</v>
      </c>
      <c r="F73" s="3">
        <f>E73/C73</f>
        <v>0.23985441126217608</v>
      </c>
      <c r="H73">
        <v>29</v>
      </c>
      <c r="I73">
        <v>5</v>
      </c>
      <c r="J73">
        <v>0</v>
      </c>
      <c r="K73">
        <v>25</v>
      </c>
      <c r="L73">
        <v>0</v>
      </c>
    </row>
    <row r="74" spans="2:12" ht="12.75">
      <c r="B74">
        <v>7.5</v>
      </c>
      <c r="C74">
        <f>2.54*B74</f>
        <v>19.05</v>
      </c>
      <c r="D74">
        <v>165.8</v>
      </c>
      <c r="E74" s="2">
        <f>D74/36.33</f>
        <v>4.56372144233416</v>
      </c>
      <c r="F74" s="3">
        <f>E74/C74</f>
        <v>0.2395654300437879</v>
      </c>
      <c r="H74">
        <v>32</v>
      </c>
      <c r="I74">
        <v>10</v>
      </c>
      <c r="J74">
        <v>16</v>
      </c>
      <c r="K74">
        <v>18</v>
      </c>
      <c r="L74">
        <v>15</v>
      </c>
    </row>
    <row r="75" spans="6:12" ht="12.75">
      <c r="F75" s="3"/>
      <c r="H75">
        <v>33</v>
      </c>
      <c r="I75">
        <v>0</v>
      </c>
      <c r="J75">
        <v>0</v>
      </c>
      <c r="K75">
        <v>14</v>
      </c>
      <c r="L75">
        <v>0</v>
      </c>
    </row>
    <row r="76" spans="6:12" ht="12.75">
      <c r="F76" s="3">
        <f>AVERAGE(F70:F74)</f>
        <v>0.28522577610011046</v>
      </c>
      <c r="H76">
        <v>34</v>
      </c>
      <c r="I76">
        <v>0</v>
      </c>
      <c r="J76">
        <v>12</v>
      </c>
      <c r="K76">
        <v>21</v>
      </c>
      <c r="L76">
        <v>0</v>
      </c>
    </row>
    <row r="77" spans="8:12" ht="12.75">
      <c r="H77" s="6">
        <v>33</v>
      </c>
      <c r="I77">
        <v>0</v>
      </c>
      <c r="J77">
        <v>28</v>
      </c>
      <c r="K77">
        <v>17</v>
      </c>
      <c r="L77">
        <v>0</v>
      </c>
    </row>
    <row r="78" spans="8:12" ht="12.75">
      <c r="H78">
        <v>22</v>
      </c>
      <c r="I78">
        <v>16</v>
      </c>
      <c r="J78">
        <v>28</v>
      </c>
      <c r="K78">
        <v>16</v>
      </c>
      <c r="L78">
        <v>11</v>
      </c>
    </row>
    <row r="79" spans="8:12" ht="12.75">
      <c r="H79">
        <v>19</v>
      </c>
      <c r="I79">
        <v>0</v>
      </c>
      <c r="J79">
        <v>28</v>
      </c>
      <c r="K79">
        <v>21</v>
      </c>
      <c r="L79">
        <v>12</v>
      </c>
    </row>
    <row r="81" spans="3:8" ht="12.75">
      <c r="C81" t="s">
        <v>11</v>
      </c>
      <c r="F81" s="2">
        <f>F76*H81</f>
        <v>4.238455032847641</v>
      </c>
      <c r="G81" t="s">
        <v>12</v>
      </c>
      <c r="H81" s="2">
        <f>AVERAGE(H70:L79)</f>
        <v>14.86</v>
      </c>
    </row>
    <row r="85" spans="1:11" ht="12.75">
      <c r="A85" t="s">
        <v>15</v>
      </c>
      <c r="G85" t="s">
        <v>8</v>
      </c>
      <c r="K85" s="4">
        <v>37047</v>
      </c>
    </row>
    <row r="86" spans="7:11" ht="14.25">
      <c r="G86" t="s">
        <v>10</v>
      </c>
      <c r="K86" s="8">
        <v>0.2708333333333333</v>
      </c>
    </row>
    <row r="88" spans="2:5" ht="12.75">
      <c r="B88" s="1" t="s">
        <v>0</v>
      </c>
      <c r="C88" s="1"/>
      <c r="E88" t="s">
        <v>6</v>
      </c>
    </row>
    <row r="89" spans="2:5" ht="12.75">
      <c r="B89" s="1" t="s">
        <v>1</v>
      </c>
      <c r="C89" s="1" t="s">
        <v>1</v>
      </c>
      <c r="D89" s="1" t="s">
        <v>4</v>
      </c>
      <c r="E89" t="s">
        <v>7</v>
      </c>
    </row>
    <row r="90" spans="2:5" ht="12.75">
      <c r="B90" s="1" t="s">
        <v>2</v>
      </c>
      <c r="C90" s="1" t="s">
        <v>3</v>
      </c>
      <c r="D90" s="1" t="s">
        <v>5</v>
      </c>
      <c r="E90" s="1" t="s">
        <v>3</v>
      </c>
    </row>
    <row r="91" spans="2:12" ht="12.75">
      <c r="B91">
        <v>6</v>
      </c>
      <c r="C91">
        <f>2.54*B91</f>
        <v>15.24</v>
      </c>
      <c r="D91">
        <v>141</v>
      </c>
      <c r="E91" s="2">
        <f>D91/36.33</f>
        <v>3.8810900082576385</v>
      </c>
      <c r="F91" s="3">
        <f>E91/C91</f>
        <v>0.2546646987045694</v>
      </c>
      <c r="H91">
        <v>0</v>
      </c>
      <c r="I91">
        <v>9</v>
      </c>
      <c r="J91">
        <v>0</v>
      </c>
      <c r="K91">
        <v>20</v>
      </c>
      <c r="L91">
        <v>12</v>
      </c>
    </row>
    <row r="92" spans="2:12" ht="12.75">
      <c r="B92">
        <v>5.5</v>
      </c>
      <c r="C92">
        <f>2.54*B92</f>
        <v>13.97</v>
      </c>
      <c r="D92">
        <v>160</v>
      </c>
      <c r="E92" s="2">
        <f>D92/36.33</f>
        <v>4.404073768235619</v>
      </c>
      <c r="F92" s="3">
        <f>E92/C92</f>
        <v>0.3152522382416334</v>
      </c>
      <c r="H92">
        <v>0</v>
      </c>
      <c r="I92">
        <v>11</v>
      </c>
      <c r="J92">
        <v>0</v>
      </c>
      <c r="K92">
        <v>25</v>
      </c>
      <c r="L92">
        <v>19</v>
      </c>
    </row>
    <row r="93" spans="2:12" ht="12.75">
      <c r="B93">
        <v>7</v>
      </c>
      <c r="C93">
        <f>2.54*B93</f>
        <v>17.78</v>
      </c>
      <c r="D93">
        <v>163.6</v>
      </c>
      <c r="E93" s="2">
        <f>D93/36.33</f>
        <v>4.503165428020919</v>
      </c>
      <c r="F93" s="3">
        <f>E93/C93</f>
        <v>0.2532713964016265</v>
      </c>
      <c r="H93">
        <v>16</v>
      </c>
      <c r="I93">
        <v>11</v>
      </c>
      <c r="J93">
        <v>12</v>
      </c>
      <c r="K93">
        <v>19</v>
      </c>
      <c r="L93">
        <v>0</v>
      </c>
    </row>
    <row r="94" spans="2:12" ht="12.75">
      <c r="B94">
        <v>6</v>
      </c>
      <c r="C94">
        <f>2.54*B94</f>
        <v>15.24</v>
      </c>
      <c r="D94">
        <v>132.7</v>
      </c>
      <c r="E94" s="2">
        <f>D94/36.33</f>
        <v>3.6526286815304156</v>
      </c>
      <c r="F94" s="3">
        <f>E94/C94</f>
        <v>0.23967379800068345</v>
      </c>
      <c r="H94">
        <v>18</v>
      </c>
      <c r="I94">
        <v>0</v>
      </c>
      <c r="J94">
        <v>9</v>
      </c>
      <c r="K94">
        <v>20</v>
      </c>
      <c r="L94">
        <v>0</v>
      </c>
    </row>
    <row r="95" spans="2:12" ht="12.75">
      <c r="B95">
        <v>6</v>
      </c>
      <c r="C95">
        <f>2.54*B95</f>
        <v>15.24</v>
      </c>
      <c r="D95">
        <v>146.7</v>
      </c>
      <c r="E95" s="2">
        <f>D95/36.33</f>
        <v>4.037985136251032</v>
      </c>
      <c r="F95" s="3">
        <f>E95/C95</f>
        <v>0.26495965460964777</v>
      </c>
      <c r="H95">
        <v>28</v>
      </c>
      <c r="I95">
        <v>0</v>
      </c>
      <c r="J95">
        <v>12</v>
      </c>
      <c r="K95">
        <v>13</v>
      </c>
      <c r="L95">
        <v>0</v>
      </c>
    </row>
    <row r="96" spans="6:12" ht="12.75">
      <c r="F96" s="3"/>
      <c r="H96">
        <v>29</v>
      </c>
      <c r="I96">
        <v>0</v>
      </c>
      <c r="J96">
        <v>0</v>
      </c>
      <c r="K96">
        <v>8</v>
      </c>
      <c r="L96">
        <v>0</v>
      </c>
    </row>
    <row r="97" spans="6:12" ht="12.75">
      <c r="F97" s="3">
        <f>AVERAGE(F91:F95)</f>
        <v>0.2655643571916321</v>
      </c>
      <c r="H97">
        <v>29</v>
      </c>
      <c r="I97">
        <v>0</v>
      </c>
      <c r="J97">
        <v>24</v>
      </c>
      <c r="K97">
        <v>15</v>
      </c>
      <c r="L97">
        <v>0</v>
      </c>
    </row>
    <row r="98" spans="8:12" ht="12.75">
      <c r="H98" s="6">
        <v>26</v>
      </c>
      <c r="I98">
        <v>0</v>
      </c>
      <c r="J98">
        <v>24</v>
      </c>
      <c r="K98">
        <v>11</v>
      </c>
      <c r="L98">
        <v>0</v>
      </c>
    </row>
    <row r="99" spans="8:12" ht="12.75">
      <c r="H99">
        <v>19</v>
      </c>
      <c r="I99">
        <v>0</v>
      </c>
      <c r="J99">
        <v>24</v>
      </c>
      <c r="K99">
        <v>11</v>
      </c>
      <c r="L99">
        <v>0</v>
      </c>
    </row>
    <row r="100" spans="8:12" ht="12.75">
      <c r="H100">
        <v>15</v>
      </c>
      <c r="I100">
        <v>0</v>
      </c>
      <c r="J100">
        <v>22</v>
      </c>
      <c r="K100">
        <v>14</v>
      </c>
      <c r="L100">
        <v>0</v>
      </c>
    </row>
    <row r="102" spans="3:8" ht="12.75">
      <c r="C102" t="s">
        <v>11</v>
      </c>
      <c r="F102" s="2">
        <f>F97*H102</f>
        <v>2.7884257505121375</v>
      </c>
      <c r="G102" t="s">
        <v>12</v>
      </c>
      <c r="H102" s="2">
        <f>AVERAGE(H91:L100)</f>
        <v>10.5</v>
      </c>
    </row>
    <row r="106" spans="1:11" ht="12.75">
      <c r="A106" t="s">
        <v>15</v>
      </c>
      <c r="G106" t="s">
        <v>8</v>
      </c>
      <c r="K106" s="4">
        <v>37048</v>
      </c>
    </row>
    <row r="107" spans="7:11" ht="14.25">
      <c r="G107" t="s">
        <v>10</v>
      </c>
      <c r="K107" s="8">
        <v>0.2708333333333333</v>
      </c>
    </row>
    <row r="109" spans="2:5" ht="12.75">
      <c r="B109" s="1" t="s">
        <v>0</v>
      </c>
      <c r="C109" s="1"/>
      <c r="E109" t="s">
        <v>6</v>
      </c>
    </row>
    <row r="110" spans="2:5" ht="12.75">
      <c r="B110" s="1" t="s">
        <v>1</v>
      </c>
      <c r="C110" s="1" t="s">
        <v>1</v>
      </c>
      <c r="D110" s="1" t="s">
        <v>4</v>
      </c>
      <c r="E110" t="s">
        <v>7</v>
      </c>
    </row>
    <row r="111" spans="2:5" ht="12.75">
      <c r="B111" s="1" t="s">
        <v>2</v>
      </c>
      <c r="C111" s="1" t="s">
        <v>3</v>
      </c>
      <c r="D111" s="1" t="s">
        <v>5</v>
      </c>
      <c r="E111" s="1" t="s">
        <v>3</v>
      </c>
    </row>
    <row r="112" spans="2:12" ht="12.75">
      <c r="B112">
        <v>4</v>
      </c>
      <c r="C112">
        <f>2.54*B112</f>
        <v>10.16</v>
      </c>
      <c r="D112">
        <v>131.3</v>
      </c>
      <c r="E112" s="2">
        <f>D112/36.33</f>
        <v>3.6140930360583545</v>
      </c>
      <c r="F112" s="3">
        <f>E112/C112</f>
        <v>0.35571781850968054</v>
      </c>
      <c r="H112">
        <v>0</v>
      </c>
      <c r="I112">
        <v>12</v>
      </c>
      <c r="J112">
        <v>0</v>
      </c>
      <c r="K112">
        <v>15</v>
      </c>
      <c r="L112">
        <v>0</v>
      </c>
    </row>
    <row r="113" spans="2:12" ht="12.75">
      <c r="B113">
        <v>5.5</v>
      </c>
      <c r="C113">
        <f>2.54*B113</f>
        <v>13.97</v>
      </c>
      <c r="D113">
        <v>149.5</v>
      </c>
      <c r="E113" s="2">
        <f>D113/36.33</f>
        <v>4.115056427195156</v>
      </c>
      <c r="F113" s="3">
        <f>E113/C113</f>
        <v>0.29456381010702615</v>
      </c>
      <c r="H113">
        <v>0</v>
      </c>
      <c r="I113">
        <v>12</v>
      </c>
      <c r="J113">
        <v>0</v>
      </c>
      <c r="K113">
        <v>0</v>
      </c>
      <c r="L113">
        <v>0</v>
      </c>
    </row>
    <row r="114" spans="2:12" ht="12.75">
      <c r="B114">
        <v>6.5</v>
      </c>
      <c r="C114">
        <f>2.54*B114</f>
        <v>16.51</v>
      </c>
      <c r="D114">
        <v>161.5</v>
      </c>
      <c r="E114" s="2">
        <f>D114/36.33</f>
        <v>4.445361959812827</v>
      </c>
      <c r="F114" s="3">
        <f>E114/C114</f>
        <v>0.26925269290204884</v>
      </c>
      <c r="H114">
        <v>9</v>
      </c>
      <c r="I114">
        <v>0</v>
      </c>
      <c r="J114">
        <v>0</v>
      </c>
      <c r="K114">
        <v>0</v>
      </c>
      <c r="L114">
        <v>0</v>
      </c>
    </row>
    <row r="115" spans="2:12" ht="12.75">
      <c r="B115">
        <v>3.5</v>
      </c>
      <c r="C115">
        <f>2.54*B115</f>
        <v>8.89</v>
      </c>
      <c r="D115">
        <v>97.4</v>
      </c>
      <c r="E115" s="2">
        <f>D115/36.33</f>
        <v>2.6809799064134325</v>
      </c>
      <c r="F115" s="3">
        <f>E115/C115</f>
        <v>0.3015725429036482</v>
      </c>
      <c r="H115">
        <v>0</v>
      </c>
      <c r="I115">
        <v>0</v>
      </c>
      <c r="J115">
        <v>0</v>
      </c>
      <c r="K115">
        <v>0</v>
      </c>
      <c r="L115">
        <v>0</v>
      </c>
    </row>
    <row r="116" spans="2:12" ht="12.75">
      <c r="B116">
        <v>5.5</v>
      </c>
      <c r="C116">
        <f>2.54*B116</f>
        <v>13.97</v>
      </c>
      <c r="D116">
        <v>138.5</v>
      </c>
      <c r="E116" s="2">
        <f>D116/36.33</f>
        <v>3.812276355628957</v>
      </c>
      <c r="F116" s="3">
        <f>E116/C116</f>
        <v>0.2728902187279139</v>
      </c>
      <c r="H116">
        <v>21</v>
      </c>
      <c r="I116">
        <v>0</v>
      </c>
      <c r="J116">
        <v>0</v>
      </c>
      <c r="K116">
        <v>0</v>
      </c>
      <c r="L116">
        <v>14</v>
      </c>
    </row>
    <row r="117" spans="6:12" ht="12.75">
      <c r="F117" s="3"/>
      <c r="H117">
        <v>25</v>
      </c>
      <c r="I117">
        <v>0</v>
      </c>
      <c r="J117">
        <v>17</v>
      </c>
      <c r="K117">
        <v>0</v>
      </c>
      <c r="L117">
        <v>0</v>
      </c>
    </row>
    <row r="118" spans="6:12" ht="12.75">
      <c r="F118" s="3">
        <f>AVERAGE(F112:F116)</f>
        <v>0.2987994166300635</v>
      </c>
      <c r="H118">
        <v>25</v>
      </c>
      <c r="I118">
        <v>0</v>
      </c>
      <c r="J118">
        <v>20</v>
      </c>
      <c r="K118">
        <v>13</v>
      </c>
      <c r="L118">
        <v>0</v>
      </c>
    </row>
    <row r="119" spans="8:12" ht="12.75">
      <c r="H119" s="6">
        <v>23</v>
      </c>
      <c r="I119">
        <v>0</v>
      </c>
      <c r="J119">
        <v>16</v>
      </c>
      <c r="K119">
        <v>0</v>
      </c>
      <c r="L119">
        <v>0</v>
      </c>
    </row>
    <row r="120" spans="8:12" ht="12.75">
      <c r="H120">
        <v>15</v>
      </c>
      <c r="I120">
        <v>0</v>
      </c>
      <c r="J120">
        <v>14</v>
      </c>
      <c r="K120">
        <v>0</v>
      </c>
      <c r="L120">
        <v>0</v>
      </c>
    </row>
    <row r="121" spans="8:12" ht="12.75">
      <c r="H121">
        <v>15</v>
      </c>
      <c r="I121">
        <v>0</v>
      </c>
      <c r="J121">
        <v>16</v>
      </c>
      <c r="K121">
        <v>0</v>
      </c>
      <c r="L121">
        <v>0</v>
      </c>
    </row>
    <row r="123" spans="3:8" ht="12.75">
      <c r="C123" t="s">
        <v>11</v>
      </c>
      <c r="F123" s="2">
        <f>F118*H123</f>
        <v>1.6852287097935579</v>
      </c>
      <c r="G123" t="s">
        <v>12</v>
      </c>
      <c r="H123" s="2">
        <f>AVERAGE(H112:L121)</f>
        <v>5.64</v>
      </c>
    </row>
    <row r="127" spans="1:11" ht="12.75">
      <c r="A127" t="s">
        <v>15</v>
      </c>
      <c r="G127" t="s">
        <v>8</v>
      </c>
      <c r="K127" s="4">
        <v>37049</v>
      </c>
    </row>
    <row r="128" spans="7:11" ht="14.25">
      <c r="G128" t="s">
        <v>10</v>
      </c>
      <c r="K128" s="8">
        <v>0.3125</v>
      </c>
    </row>
    <row r="130" spans="2:5" ht="12.75">
      <c r="B130" s="1" t="s">
        <v>0</v>
      </c>
      <c r="C130" s="1"/>
      <c r="E130" t="s">
        <v>6</v>
      </c>
    </row>
    <row r="131" spans="2:5" ht="12.75">
      <c r="B131" s="1" t="s">
        <v>1</v>
      </c>
      <c r="C131" s="1" t="s">
        <v>1</v>
      </c>
      <c r="D131" s="1" t="s">
        <v>4</v>
      </c>
      <c r="E131" t="s">
        <v>7</v>
      </c>
    </row>
    <row r="132" spans="2:5" ht="12.75">
      <c r="B132" s="1" t="s">
        <v>2</v>
      </c>
      <c r="C132" s="1" t="s">
        <v>3</v>
      </c>
      <c r="D132" s="1" t="s">
        <v>5</v>
      </c>
      <c r="E132" s="1" t="s">
        <v>3</v>
      </c>
    </row>
    <row r="133" spans="2:12" ht="12.75">
      <c r="B133">
        <v>4</v>
      </c>
      <c r="C133">
        <f>2.54*B133</f>
        <v>10.16</v>
      </c>
      <c r="D133">
        <v>131.3</v>
      </c>
      <c r="E133" s="2">
        <f>D133/36.33</f>
        <v>3.6140930360583545</v>
      </c>
      <c r="F133" s="3">
        <f>E133/C133</f>
        <v>0.35571781850968054</v>
      </c>
      <c r="H133">
        <v>10</v>
      </c>
      <c r="I133">
        <v>4</v>
      </c>
      <c r="J133">
        <v>0</v>
      </c>
      <c r="K133">
        <v>0</v>
      </c>
      <c r="L133">
        <v>0</v>
      </c>
    </row>
    <row r="134" spans="2:12" ht="12.75">
      <c r="B134">
        <v>5.5</v>
      </c>
      <c r="C134">
        <f>2.54*B134</f>
        <v>13.97</v>
      </c>
      <c r="D134">
        <v>149.5</v>
      </c>
      <c r="E134" s="2">
        <f>D134/36.33</f>
        <v>4.115056427195156</v>
      </c>
      <c r="F134" s="3">
        <f>E134/C134</f>
        <v>0.29456381010702615</v>
      </c>
      <c r="H134">
        <v>9</v>
      </c>
      <c r="I134">
        <v>0</v>
      </c>
      <c r="J134">
        <v>0</v>
      </c>
      <c r="K134">
        <v>0</v>
      </c>
      <c r="L134">
        <v>0</v>
      </c>
    </row>
    <row r="135" spans="2:12" ht="12.75">
      <c r="B135">
        <v>6.5</v>
      </c>
      <c r="C135">
        <f>2.54*B135</f>
        <v>16.51</v>
      </c>
      <c r="D135">
        <v>161.5</v>
      </c>
      <c r="E135" s="2">
        <f>D135/36.33</f>
        <v>4.445361959812827</v>
      </c>
      <c r="F135" s="3">
        <f>E135/C135</f>
        <v>0.26925269290204884</v>
      </c>
      <c r="H135">
        <v>17</v>
      </c>
      <c r="I135">
        <v>0</v>
      </c>
      <c r="J135">
        <v>0</v>
      </c>
      <c r="K135">
        <v>0</v>
      </c>
      <c r="L135">
        <v>0</v>
      </c>
    </row>
    <row r="136" spans="2:12" ht="12.75">
      <c r="B136">
        <v>3.5</v>
      </c>
      <c r="C136">
        <f>2.54*B136</f>
        <v>8.89</v>
      </c>
      <c r="D136">
        <v>97.4</v>
      </c>
      <c r="E136" s="2">
        <f>D136/36.33</f>
        <v>2.6809799064134325</v>
      </c>
      <c r="F136" s="3">
        <f>E136/C136</f>
        <v>0.3015725429036482</v>
      </c>
      <c r="H136">
        <v>12</v>
      </c>
      <c r="I136">
        <v>0</v>
      </c>
      <c r="J136">
        <v>0</v>
      </c>
      <c r="K136">
        <v>0</v>
      </c>
      <c r="L136">
        <v>0</v>
      </c>
    </row>
    <row r="137" spans="2:12" ht="12.75">
      <c r="B137">
        <v>5.5</v>
      </c>
      <c r="C137">
        <f>2.54*B137</f>
        <v>13.97</v>
      </c>
      <c r="D137">
        <v>138.5</v>
      </c>
      <c r="E137" s="2">
        <f>D137/36.33</f>
        <v>3.812276355628957</v>
      </c>
      <c r="F137" s="3">
        <f>E137/C137</f>
        <v>0.2728902187279139</v>
      </c>
      <c r="H137">
        <v>16</v>
      </c>
      <c r="I137">
        <v>0</v>
      </c>
      <c r="J137">
        <v>0</v>
      </c>
      <c r="K137">
        <v>0</v>
      </c>
      <c r="L137">
        <v>0</v>
      </c>
    </row>
    <row r="138" spans="6:12" ht="12.75">
      <c r="F138" s="3"/>
      <c r="H138">
        <v>13</v>
      </c>
      <c r="I138">
        <v>0</v>
      </c>
      <c r="J138">
        <v>0</v>
      </c>
      <c r="K138">
        <v>0</v>
      </c>
      <c r="L138">
        <v>0</v>
      </c>
    </row>
    <row r="139" spans="6:12" ht="12.75">
      <c r="F139" s="3">
        <f>AVERAGE(F133:F137)</f>
        <v>0.2987994166300635</v>
      </c>
      <c r="H139">
        <v>14</v>
      </c>
      <c r="I139">
        <v>0</v>
      </c>
      <c r="J139">
        <v>0</v>
      </c>
      <c r="K139">
        <v>0</v>
      </c>
      <c r="L139">
        <v>0</v>
      </c>
    </row>
    <row r="140" spans="8:12" ht="12.75">
      <c r="H140" s="6">
        <v>20</v>
      </c>
      <c r="I140">
        <v>0</v>
      </c>
      <c r="J140">
        <v>0</v>
      </c>
      <c r="K140">
        <v>0</v>
      </c>
      <c r="L140">
        <v>0</v>
      </c>
    </row>
    <row r="141" spans="8:12" ht="12.75">
      <c r="H141">
        <v>22</v>
      </c>
      <c r="I141">
        <v>0</v>
      </c>
      <c r="J141">
        <v>0</v>
      </c>
      <c r="K141">
        <v>0</v>
      </c>
      <c r="L141">
        <v>0</v>
      </c>
    </row>
    <row r="142" spans="8:12" ht="12.75">
      <c r="H142">
        <v>10</v>
      </c>
      <c r="I142">
        <v>0</v>
      </c>
      <c r="J142">
        <v>0</v>
      </c>
      <c r="K142">
        <v>0</v>
      </c>
      <c r="L142">
        <v>0</v>
      </c>
    </row>
    <row r="144" spans="3:8" ht="12.75">
      <c r="C144" t="s">
        <v>11</v>
      </c>
      <c r="F144" s="2">
        <f>F139*H144</f>
        <v>0.8784702848923867</v>
      </c>
      <c r="G144" t="s">
        <v>12</v>
      </c>
      <c r="H144" s="2">
        <f>AVERAGE(H133:L142)</f>
        <v>2.94</v>
      </c>
    </row>
    <row r="148" spans="1:11" ht="12.75">
      <c r="A148" t="s">
        <v>15</v>
      </c>
      <c r="G148" t="s">
        <v>8</v>
      </c>
      <c r="K148" s="4">
        <v>37050</v>
      </c>
    </row>
    <row r="149" spans="7:11" ht="14.25">
      <c r="G149" t="s">
        <v>10</v>
      </c>
      <c r="K149" s="8">
        <v>0.3194444444444445</v>
      </c>
    </row>
    <row r="151" spans="2:5" ht="12.75">
      <c r="B151" s="1" t="s">
        <v>0</v>
      </c>
      <c r="C151" s="1"/>
      <c r="E151" t="s">
        <v>6</v>
      </c>
    </row>
    <row r="152" spans="2:5" ht="12.75">
      <c r="B152" s="1" t="s">
        <v>1</v>
      </c>
      <c r="C152" s="1" t="s">
        <v>1</v>
      </c>
      <c r="D152" s="1" t="s">
        <v>4</v>
      </c>
      <c r="E152" t="s">
        <v>7</v>
      </c>
    </row>
    <row r="153" spans="2:5" ht="12.75">
      <c r="B153" s="1" t="s">
        <v>2</v>
      </c>
      <c r="C153" s="1" t="s">
        <v>3</v>
      </c>
      <c r="D153" s="1" t="s">
        <v>5</v>
      </c>
      <c r="E153" s="1" t="s">
        <v>3</v>
      </c>
    </row>
    <row r="154" spans="2:12" ht="12.75">
      <c r="B154">
        <v>4</v>
      </c>
      <c r="C154">
        <f>2.54*B154</f>
        <v>10.16</v>
      </c>
      <c r="D154">
        <v>131.3</v>
      </c>
      <c r="E154" s="2">
        <f>D154/36.33</f>
        <v>3.6140930360583545</v>
      </c>
      <c r="F154" s="3">
        <f>E154/C154</f>
        <v>0.35571781850968054</v>
      </c>
      <c r="H154">
        <v>7</v>
      </c>
      <c r="I154">
        <v>0</v>
      </c>
      <c r="J154">
        <v>0</v>
      </c>
      <c r="K154">
        <v>0</v>
      </c>
      <c r="L154">
        <v>0</v>
      </c>
    </row>
    <row r="155" spans="2:12" ht="12.75">
      <c r="B155">
        <v>5.5</v>
      </c>
      <c r="C155">
        <f>2.54*B155</f>
        <v>13.97</v>
      </c>
      <c r="D155">
        <v>149.5</v>
      </c>
      <c r="E155" s="2">
        <f>D155/36.33</f>
        <v>4.115056427195156</v>
      </c>
      <c r="F155" s="3">
        <f>E155/C155</f>
        <v>0.29456381010702615</v>
      </c>
      <c r="H155">
        <v>8</v>
      </c>
      <c r="I155">
        <v>0</v>
      </c>
      <c r="J155">
        <v>0</v>
      </c>
      <c r="K155">
        <v>0</v>
      </c>
      <c r="L155">
        <v>0</v>
      </c>
    </row>
    <row r="156" spans="2:12" ht="12.75">
      <c r="B156">
        <v>6.5</v>
      </c>
      <c r="C156">
        <f>2.54*B156</f>
        <v>16.51</v>
      </c>
      <c r="D156">
        <v>161.5</v>
      </c>
      <c r="E156" s="2">
        <f>D156/36.33</f>
        <v>4.445361959812827</v>
      </c>
      <c r="F156" s="3">
        <f>E156/C156</f>
        <v>0.26925269290204884</v>
      </c>
      <c r="H156">
        <v>10</v>
      </c>
      <c r="I156">
        <v>0</v>
      </c>
      <c r="J156">
        <v>0</v>
      </c>
      <c r="K156">
        <v>0</v>
      </c>
      <c r="L156">
        <v>0</v>
      </c>
    </row>
    <row r="157" spans="2:12" ht="12.75">
      <c r="B157">
        <v>3.5</v>
      </c>
      <c r="C157">
        <f>2.54*B157</f>
        <v>8.89</v>
      </c>
      <c r="D157">
        <v>97.4</v>
      </c>
      <c r="E157" s="2">
        <f>D157/36.33</f>
        <v>2.6809799064134325</v>
      </c>
      <c r="F157" s="3">
        <f>E157/C157</f>
        <v>0.3015725429036482</v>
      </c>
      <c r="H157">
        <v>15</v>
      </c>
      <c r="I157">
        <v>0</v>
      </c>
      <c r="J157">
        <v>0</v>
      </c>
      <c r="K157">
        <v>0</v>
      </c>
      <c r="L157">
        <v>0</v>
      </c>
    </row>
    <row r="158" spans="2:12" ht="12.75">
      <c r="B158">
        <v>5.5</v>
      </c>
      <c r="C158">
        <f>2.54*B158</f>
        <v>13.97</v>
      </c>
      <c r="D158">
        <v>138.5</v>
      </c>
      <c r="E158" s="2">
        <f>D158/36.33</f>
        <v>3.812276355628957</v>
      </c>
      <c r="F158" s="3">
        <f>E158/C158</f>
        <v>0.2728902187279139</v>
      </c>
      <c r="H158">
        <v>16</v>
      </c>
      <c r="I158">
        <v>0</v>
      </c>
      <c r="J158">
        <v>0</v>
      </c>
      <c r="K158">
        <v>0</v>
      </c>
      <c r="L158">
        <v>0</v>
      </c>
    </row>
    <row r="159" spans="6:12" ht="12.75">
      <c r="F159" s="3"/>
      <c r="H159">
        <v>9</v>
      </c>
      <c r="I159">
        <v>0</v>
      </c>
      <c r="J159">
        <v>0</v>
      </c>
      <c r="K159">
        <v>0</v>
      </c>
      <c r="L159">
        <v>0</v>
      </c>
    </row>
    <row r="160" spans="6:12" ht="12.75">
      <c r="F160" s="3">
        <f>AVERAGE(F154:F158)</f>
        <v>0.2987994166300635</v>
      </c>
      <c r="H160">
        <v>0</v>
      </c>
      <c r="I160">
        <v>0</v>
      </c>
      <c r="J160">
        <v>0</v>
      </c>
      <c r="K160">
        <v>0</v>
      </c>
      <c r="L160">
        <v>0</v>
      </c>
    </row>
    <row r="161" spans="8:12" ht="12.75">
      <c r="H161" s="6">
        <v>0</v>
      </c>
      <c r="I161">
        <v>0</v>
      </c>
      <c r="J161">
        <v>0</v>
      </c>
      <c r="K161">
        <v>0</v>
      </c>
      <c r="L161">
        <v>0</v>
      </c>
    </row>
    <row r="162" spans="8:12" ht="12.75">
      <c r="H162">
        <v>0</v>
      </c>
      <c r="I162">
        <v>0</v>
      </c>
      <c r="J162">
        <v>0</v>
      </c>
      <c r="K162">
        <v>0</v>
      </c>
      <c r="L162">
        <v>0</v>
      </c>
    </row>
    <row r="163" spans="8:12" ht="12.75">
      <c r="H163">
        <v>0</v>
      </c>
      <c r="I163">
        <v>0</v>
      </c>
      <c r="J163">
        <v>0</v>
      </c>
      <c r="K163">
        <v>0</v>
      </c>
      <c r="L163">
        <v>0</v>
      </c>
    </row>
    <row r="165" spans="3:8" ht="12.75">
      <c r="C165" t="s">
        <v>11</v>
      </c>
      <c r="F165" s="3">
        <f>F160*H165</f>
        <v>0.38843924161908255</v>
      </c>
      <c r="G165" t="s">
        <v>12</v>
      </c>
      <c r="H165" s="2">
        <f>AVERAGE(H154:L163)</f>
        <v>1.3</v>
      </c>
    </row>
    <row r="169" spans="1:11" ht="12.75">
      <c r="A169" t="s">
        <v>15</v>
      </c>
      <c r="G169" t="s">
        <v>8</v>
      </c>
      <c r="K169" s="4">
        <v>37051</v>
      </c>
    </row>
    <row r="170" spans="7:11" ht="14.25">
      <c r="G170" t="s">
        <v>10</v>
      </c>
      <c r="K170" s="8">
        <v>0.3194444444444445</v>
      </c>
    </row>
    <row r="172" spans="2:5" ht="12.75">
      <c r="B172" s="1" t="s">
        <v>0</v>
      </c>
      <c r="C172" s="1"/>
      <c r="E172" t="s">
        <v>6</v>
      </c>
    </row>
    <row r="173" spans="2:5" ht="12.75">
      <c r="B173" s="1" t="s">
        <v>1</v>
      </c>
      <c r="C173" s="1" t="s">
        <v>1</v>
      </c>
      <c r="D173" s="1" t="s">
        <v>4</v>
      </c>
      <c r="E173" t="s">
        <v>7</v>
      </c>
    </row>
    <row r="174" spans="2:5" ht="12.75">
      <c r="B174" s="1" t="s">
        <v>2</v>
      </c>
      <c r="C174" s="1" t="s">
        <v>3</v>
      </c>
      <c r="D174" s="1" t="s">
        <v>5</v>
      </c>
      <c r="E174" s="1" t="s">
        <v>3</v>
      </c>
    </row>
    <row r="175" spans="2:12" ht="12.75">
      <c r="B175">
        <v>4</v>
      </c>
      <c r="C175">
        <f>2.54*B175</f>
        <v>10.16</v>
      </c>
      <c r="D175">
        <v>131.3</v>
      </c>
      <c r="E175" s="2">
        <f>D175/36.33</f>
        <v>3.6140930360583545</v>
      </c>
      <c r="F175" s="3">
        <f>E175/C175</f>
        <v>0.35571781850968054</v>
      </c>
      <c r="H175">
        <v>5</v>
      </c>
      <c r="I175">
        <v>0</v>
      </c>
      <c r="J175">
        <v>0</v>
      </c>
      <c r="K175">
        <v>0</v>
      </c>
      <c r="L175">
        <v>0</v>
      </c>
    </row>
    <row r="176" spans="2:12" ht="12.75">
      <c r="B176">
        <v>5.5</v>
      </c>
      <c r="C176">
        <f>2.54*B176</f>
        <v>13.97</v>
      </c>
      <c r="D176">
        <v>149.5</v>
      </c>
      <c r="E176" s="2">
        <f>D176/36.33</f>
        <v>4.115056427195156</v>
      </c>
      <c r="F176" s="3">
        <f>E176/C176</f>
        <v>0.29456381010702615</v>
      </c>
      <c r="H176">
        <v>8</v>
      </c>
      <c r="I176">
        <v>0</v>
      </c>
      <c r="J176">
        <v>0</v>
      </c>
      <c r="K176">
        <v>0</v>
      </c>
      <c r="L176">
        <v>0</v>
      </c>
    </row>
    <row r="177" spans="2:12" ht="12.75">
      <c r="B177">
        <v>6.5</v>
      </c>
      <c r="C177">
        <f>2.54*B177</f>
        <v>16.51</v>
      </c>
      <c r="D177">
        <v>161.5</v>
      </c>
      <c r="E177" s="2">
        <f>D177/36.33</f>
        <v>4.445361959812827</v>
      </c>
      <c r="F177" s="3">
        <f>E177/C177</f>
        <v>0.26925269290204884</v>
      </c>
      <c r="H177">
        <v>14</v>
      </c>
      <c r="I177">
        <v>0</v>
      </c>
      <c r="J177">
        <v>0</v>
      </c>
      <c r="K177">
        <v>0</v>
      </c>
      <c r="L177">
        <v>0</v>
      </c>
    </row>
    <row r="178" spans="2:12" ht="12.75">
      <c r="B178">
        <v>3.5</v>
      </c>
      <c r="C178">
        <f>2.54*B178</f>
        <v>8.89</v>
      </c>
      <c r="D178">
        <v>97.4</v>
      </c>
      <c r="E178" s="2">
        <f>D178/36.33</f>
        <v>2.6809799064134325</v>
      </c>
      <c r="F178" s="3">
        <f>E178/C178</f>
        <v>0.3015725429036482</v>
      </c>
      <c r="H178">
        <v>15</v>
      </c>
      <c r="I178">
        <v>0</v>
      </c>
      <c r="J178">
        <v>0</v>
      </c>
      <c r="K178">
        <v>0</v>
      </c>
      <c r="L178">
        <v>0</v>
      </c>
    </row>
    <row r="179" spans="2:12" ht="12.75">
      <c r="B179">
        <v>5.5</v>
      </c>
      <c r="C179">
        <f>2.54*B179</f>
        <v>13.97</v>
      </c>
      <c r="D179">
        <v>138.5</v>
      </c>
      <c r="E179" s="2">
        <f>D179/36.33</f>
        <v>3.812276355628957</v>
      </c>
      <c r="F179" s="3">
        <f>E179/C179</f>
        <v>0.2728902187279139</v>
      </c>
      <c r="H179">
        <v>11</v>
      </c>
      <c r="I179">
        <v>0</v>
      </c>
      <c r="J179">
        <v>0</v>
      </c>
      <c r="K179">
        <v>0</v>
      </c>
      <c r="L179">
        <v>0</v>
      </c>
    </row>
    <row r="180" spans="6:12" ht="12.75">
      <c r="F180" s="3"/>
      <c r="H180">
        <v>8</v>
      </c>
      <c r="I180">
        <v>0</v>
      </c>
      <c r="J180">
        <v>0</v>
      </c>
      <c r="K180">
        <v>0</v>
      </c>
      <c r="L180">
        <v>0</v>
      </c>
    </row>
    <row r="181" spans="6:12" ht="12.75">
      <c r="F181" s="3">
        <f>AVERAGE(F175:F179)</f>
        <v>0.2987994166300635</v>
      </c>
      <c r="H181">
        <v>0</v>
      </c>
      <c r="I181">
        <v>0</v>
      </c>
      <c r="J181">
        <v>0</v>
      </c>
      <c r="K181">
        <v>0</v>
      </c>
      <c r="L181">
        <v>0</v>
      </c>
    </row>
    <row r="182" spans="8:12" ht="12.75">
      <c r="H182" s="6">
        <v>0</v>
      </c>
      <c r="I182">
        <v>0</v>
      </c>
      <c r="J182">
        <v>0</v>
      </c>
      <c r="K182">
        <v>0</v>
      </c>
      <c r="L182">
        <v>0</v>
      </c>
    </row>
    <row r="183" spans="8:12" ht="12.75">
      <c r="H183">
        <v>0</v>
      </c>
      <c r="I183">
        <v>0</v>
      </c>
      <c r="J183">
        <v>0</v>
      </c>
      <c r="K183">
        <v>0</v>
      </c>
      <c r="L183">
        <v>0</v>
      </c>
    </row>
    <row r="184" spans="8:12" ht="12.75">
      <c r="H184">
        <v>0</v>
      </c>
      <c r="I184">
        <v>0</v>
      </c>
      <c r="J184">
        <v>0</v>
      </c>
      <c r="K184">
        <v>0</v>
      </c>
      <c r="L184">
        <v>0</v>
      </c>
    </row>
    <row r="186" spans="3:8" ht="12.75">
      <c r="C186" t="s">
        <v>11</v>
      </c>
      <c r="F186" s="3">
        <f>F181*H186</f>
        <v>0.36453528828867743</v>
      </c>
      <c r="G186" t="s">
        <v>12</v>
      </c>
      <c r="H186" s="2">
        <f>AVERAGE(H175:L184)</f>
        <v>1.22</v>
      </c>
    </row>
    <row r="190" spans="1:11" ht="12.75">
      <c r="A190" t="s">
        <v>15</v>
      </c>
      <c r="G190" t="s">
        <v>8</v>
      </c>
      <c r="K190" s="4">
        <v>37052</v>
      </c>
    </row>
    <row r="191" spans="7:11" ht="14.25">
      <c r="G191" t="s">
        <v>10</v>
      </c>
      <c r="K191" s="8">
        <v>0.3194444444444445</v>
      </c>
    </row>
    <row r="193" spans="2:5" ht="12.75">
      <c r="B193" s="1" t="s">
        <v>0</v>
      </c>
      <c r="C193" s="1"/>
      <c r="E193" t="s">
        <v>6</v>
      </c>
    </row>
    <row r="194" spans="2:5" ht="12.75">
      <c r="B194" s="1" t="s">
        <v>1</v>
      </c>
      <c r="C194" s="1" t="s">
        <v>1</v>
      </c>
      <c r="D194" s="1" t="s">
        <v>4</v>
      </c>
      <c r="E194" t="s">
        <v>7</v>
      </c>
    </row>
    <row r="195" spans="2:5" ht="12.75">
      <c r="B195" s="1" t="s">
        <v>2</v>
      </c>
      <c r="C195" s="1" t="s">
        <v>3</v>
      </c>
      <c r="D195" s="1" t="s">
        <v>5</v>
      </c>
      <c r="E195" s="1" t="s">
        <v>3</v>
      </c>
    </row>
    <row r="196" spans="2:12" ht="12.75">
      <c r="B196">
        <v>4</v>
      </c>
      <c r="C196">
        <f>2.54*B196</f>
        <v>10.16</v>
      </c>
      <c r="D196">
        <v>131.3</v>
      </c>
      <c r="E196" s="2">
        <f>D196/36.33</f>
        <v>3.6140930360583545</v>
      </c>
      <c r="F196" s="3">
        <f>E196/C196</f>
        <v>0.35571781850968054</v>
      </c>
      <c r="H196">
        <v>11</v>
      </c>
      <c r="I196">
        <v>0</v>
      </c>
      <c r="J196">
        <v>0</v>
      </c>
      <c r="K196">
        <v>0</v>
      </c>
      <c r="L196">
        <v>0</v>
      </c>
    </row>
    <row r="197" spans="2:12" ht="12.75">
      <c r="B197">
        <v>5.5</v>
      </c>
      <c r="C197">
        <f>2.54*B197</f>
        <v>13.97</v>
      </c>
      <c r="D197">
        <v>149.5</v>
      </c>
      <c r="E197" s="2">
        <f>D197/36.33</f>
        <v>4.115056427195156</v>
      </c>
      <c r="F197" s="3">
        <f>E197/C197</f>
        <v>0.29456381010702615</v>
      </c>
      <c r="H197">
        <v>13</v>
      </c>
      <c r="I197">
        <v>0</v>
      </c>
      <c r="J197">
        <v>0</v>
      </c>
      <c r="K197">
        <v>0</v>
      </c>
      <c r="L197">
        <v>0</v>
      </c>
    </row>
    <row r="198" spans="2:12" ht="12.75">
      <c r="B198">
        <v>6.5</v>
      </c>
      <c r="C198">
        <f>2.54*B198</f>
        <v>16.51</v>
      </c>
      <c r="D198">
        <v>161.5</v>
      </c>
      <c r="E198" s="2">
        <f>D198/36.33</f>
        <v>4.445361959812827</v>
      </c>
      <c r="F198" s="3">
        <f>E198/C198</f>
        <v>0.26925269290204884</v>
      </c>
      <c r="H198">
        <v>9</v>
      </c>
      <c r="I198">
        <v>0</v>
      </c>
      <c r="J198">
        <v>0</v>
      </c>
      <c r="K198">
        <v>0</v>
      </c>
      <c r="L198">
        <v>0</v>
      </c>
    </row>
    <row r="199" spans="2:12" ht="12.75">
      <c r="B199">
        <v>3.5</v>
      </c>
      <c r="C199">
        <f>2.54*B199</f>
        <v>8.89</v>
      </c>
      <c r="D199">
        <v>97.4</v>
      </c>
      <c r="E199" s="2">
        <f>D199/36.33</f>
        <v>2.6809799064134325</v>
      </c>
      <c r="F199" s="3">
        <f>E199/C199</f>
        <v>0.3015725429036482</v>
      </c>
      <c r="H199">
        <v>0</v>
      </c>
      <c r="I199">
        <v>0</v>
      </c>
      <c r="J199">
        <v>0</v>
      </c>
      <c r="K199">
        <v>0</v>
      </c>
      <c r="L199">
        <v>0</v>
      </c>
    </row>
    <row r="200" spans="2:12" ht="12.75">
      <c r="B200">
        <v>5.5</v>
      </c>
      <c r="C200">
        <f>2.54*B200</f>
        <v>13.97</v>
      </c>
      <c r="D200">
        <v>138.5</v>
      </c>
      <c r="E200" s="2">
        <f>D200/36.33</f>
        <v>3.812276355628957</v>
      </c>
      <c r="F200" s="3">
        <f>E200/C200</f>
        <v>0.2728902187279139</v>
      </c>
      <c r="H200">
        <v>0</v>
      </c>
      <c r="I200">
        <v>0</v>
      </c>
      <c r="J200">
        <v>0</v>
      </c>
      <c r="K200">
        <v>0</v>
      </c>
      <c r="L200">
        <v>0</v>
      </c>
    </row>
    <row r="201" spans="6:12" ht="12.75">
      <c r="F201" s="3"/>
      <c r="H201">
        <v>0</v>
      </c>
      <c r="I201">
        <v>0</v>
      </c>
      <c r="J201">
        <v>0</v>
      </c>
      <c r="K201">
        <v>0</v>
      </c>
      <c r="L201">
        <v>0</v>
      </c>
    </row>
    <row r="202" spans="6:12" ht="12.75">
      <c r="F202" s="3">
        <f>AVERAGE(F196:F200)</f>
        <v>0.2987994166300635</v>
      </c>
      <c r="H202">
        <v>0</v>
      </c>
      <c r="I202">
        <v>0</v>
      </c>
      <c r="J202">
        <v>0</v>
      </c>
      <c r="K202">
        <v>0</v>
      </c>
      <c r="L202">
        <v>0</v>
      </c>
    </row>
    <row r="203" spans="8:12" ht="12.75">
      <c r="H203" s="6">
        <v>0</v>
      </c>
      <c r="I203">
        <v>0</v>
      </c>
      <c r="J203">
        <v>0</v>
      </c>
      <c r="K203">
        <v>0</v>
      </c>
      <c r="L203">
        <v>0</v>
      </c>
    </row>
    <row r="204" spans="8:12" ht="12.75">
      <c r="H204">
        <v>0</v>
      </c>
      <c r="I204">
        <v>0</v>
      </c>
      <c r="J204">
        <v>0</v>
      </c>
      <c r="K204">
        <v>0</v>
      </c>
      <c r="L204">
        <v>0</v>
      </c>
    </row>
    <row r="205" spans="8:12" ht="12.75">
      <c r="H205">
        <v>0</v>
      </c>
      <c r="I205">
        <v>0</v>
      </c>
      <c r="J205">
        <v>0</v>
      </c>
      <c r="K205">
        <v>0</v>
      </c>
      <c r="L205">
        <v>0</v>
      </c>
    </row>
    <row r="207" spans="3:8" ht="12.75">
      <c r="C207" t="s">
        <v>11</v>
      </c>
      <c r="F207" s="3">
        <f>F202*H207</f>
        <v>0.1972076149758419</v>
      </c>
      <c r="G207" t="s">
        <v>12</v>
      </c>
      <c r="H207" s="2">
        <f>AVERAGE(H196:L205)</f>
        <v>0.66</v>
      </c>
    </row>
    <row r="211" spans="1:11" ht="12.75">
      <c r="A211" t="s">
        <v>15</v>
      </c>
      <c r="G211" t="s">
        <v>8</v>
      </c>
      <c r="K211" s="4">
        <v>37053</v>
      </c>
    </row>
    <row r="212" spans="7:11" ht="14.25">
      <c r="G212" t="s">
        <v>10</v>
      </c>
      <c r="K212" s="8">
        <v>0.3194444444444445</v>
      </c>
    </row>
    <row r="214" spans="2:5" ht="12.75">
      <c r="B214" s="1" t="s">
        <v>0</v>
      </c>
      <c r="C214" s="1"/>
      <c r="E214" t="s">
        <v>6</v>
      </c>
    </row>
    <row r="215" spans="2:5" ht="12.75">
      <c r="B215" s="1" t="s">
        <v>1</v>
      </c>
      <c r="C215" s="1" t="s">
        <v>1</v>
      </c>
      <c r="D215" s="1" t="s">
        <v>4</v>
      </c>
      <c r="E215" t="s">
        <v>7</v>
      </c>
    </row>
    <row r="216" spans="2:5" ht="12.75">
      <c r="B216" s="1" t="s">
        <v>2</v>
      </c>
      <c r="C216" s="1" t="s">
        <v>3</v>
      </c>
      <c r="D216" s="1" t="s">
        <v>5</v>
      </c>
      <c r="E216" s="1" t="s">
        <v>3</v>
      </c>
    </row>
    <row r="217" spans="2:12" ht="12.75">
      <c r="B217">
        <v>0</v>
      </c>
      <c r="C217">
        <f>2.54*B217</f>
        <v>0</v>
      </c>
      <c r="D217">
        <v>0</v>
      </c>
      <c r="E217" s="2">
        <f>D217/36.33</f>
        <v>0</v>
      </c>
      <c r="F217" t="s">
        <v>69</v>
      </c>
      <c r="H217">
        <v>0</v>
      </c>
      <c r="I217">
        <v>0</v>
      </c>
      <c r="J217">
        <v>0</v>
      </c>
      <c r="K217">
        <v>0</v>
      </c>
      <c r="L217">
        <v>0</v>
      </c>
    </row>
    <row r="218" spans="2:12" ht="12.75">
      <c r="B218">
        <v>0</v>
      </c>
      <c r="C218">
        <f>2.54*B218</f>
        <v>0</v>
      </c>
      <c r="D218">
        <v>0</v>
      </c>
      <c r="E218" s="2">
        <f>D218/36.33</f>
        <v>0</v>
      </c>
      <c r="F218">
        <v>0</v>
      </c>
      <c r="H218">
        <v>0</v>
      </c>
      <c r="I218">
        <v>0</v>
      </c>
      <c r="J218">
        <v>0</v>
      </c>
      <c r="K218">
        <v>0</v>
      </c>
      <c r="L218">
        <v>0</v>
      </c>
    </row>
    <row r="219" spans="2:12" ht="12.75">
      <c r="B219">
        <v>0</v>
      </c>
      <c r="C219">
        <f>2.54*B219</f>
        <v>0</v>
      </c>
      <c r="D219">
        <v>0</v>
      </c>
      <c r="E219" s="2">
        <f>D219/36.33</f>
        <v>0</v>
      </c>
      <c r="F219">
        <v>0</v>
      </c>
      <c r="H219">
        <v>0</v>
      </c>
      <c r="I219">
        <v>0</v>
      </c>
      <c r="J219">
        <v>0</v>
      </c>
      <c r="K219">
        <v>0</v>
      </c>
      <c r="L219">
        <v>0</v>
      </c>
    </row>
    <row r="220" spans="2:12" ht="12.75">
      <c r="B220">
        <v>0</v>
      </c>
      <c r="C220">
        <f>2.54*B220</f>
        <v>0</v>
      </c>
      <c r="D220">
        <v>0</v>
      </c>
      <c r="E220" s="2">
        <f>D220/36.33</f>
        <v>0</v>
      </c>
      <c r="F220">
        <v>0</v>
      </c>
      <c r="H220">
        <v>0</v>
      </c>
      <c r="I220">
        <v>0</v>
      </c>
      <c r="J220">
        <v>0</v>
      </c>
      <c r="K220">
        <v>0</v>
      </c>
      <c r="L220">
        <v>0</v>
      </c>
    </row>
    <row r="221" spans="2:12" ht="12.75">
      <c r="B221">
        <v>0</v>
      </c>
      <c r="C221">
        <f>2.54*B221</f>
        <v>0</v>
      </c>
      <c r="D221">
        <v>0</v>
      </c>
      <c r="E221" s="2">
        <f>D221/36.33</f>
        <v>0</v>
      </c>
      <c r="F221">
        <v>0</v>
      </c>
      <c r="H221">
        <v>0</v>
      </c>
      <c r="I221">
        <v>0</v>
      </c>
      <c r="J221">
        <v>0</v>
      </c>
      <c r="K221">
        <v>0</v>
      </c>
      <c r="L221">
        <v>0</v>
      </c>
    </row>
    <row r="222" spans="6:12" ht="12.75">
      <c r="F222" s="3"/>
      <c r="H222">
        <v>0</v>
      </c>
      <c r="I222">
        <v>0</v>
      </c>
      <c r="J222">
        <v>0</v>
      </c>
      <c r="K222">
        <v>0</v>
      </c>
      <c r="L222">
        <v>0</v>
      </c>
    </row>
    <row r="223" spans="6:12" ht="12.75">
      <c r="F223" s="3">
        <f>AVERAGE(F217:F221)</f>
        <v>0</v>
      </c>
      <c r="H223">
        <v>0</v>
      </c>
      <c r="I223">
        <v>0</v>
      </c>
      <c r="J223">
        <v>0</v>
      </c>
      <c r="K223">
        <v>0</v>
      </c>
      <c r="L223">
        <v>0</v>
      </c>
    </row>
    <row r="224" spans="8:12" ht="12.75">
      <c r="H224" s="6">
        <v>0</v>
      </c>
      <c r="I224">
        <v>0</v>
      </c>
      <c r="J224">
        <v>0</v>
      </c>
      <c r="K224">
        <v>0</v>
      </c>
      <c r="L224">
        <v>0</v>
      </c>
    </row>
    <row r="225" spans="8:12" ht="12.75">
      <c r="H225">
        <v>0</v>
      </c>
      <c r="I225">
        <v>0</v>
      </c>
      <c r="J225">
        <v>0</v>
      </c>
      <c r="K225">
        <v>0</v>
      </c>
      <c r="L225">
        <v>0</v>
      </c>
    </row>
    <row r="226" spans="8:12" ht="12.75">
      <c r="H226">
        <v>0</v>
      </c>
      <c r="I226">
        <v>0</v>
      </c>
      <c r="J226">
        <v>0</v>
      </c>
      <c r="K226">
        <v>0</v>
      </c>
      <c r="L226">
        <v>0</v>
      </c>
    </row>
    <row r="228" spans="3:8" ht="12.75">
      <c r="C228" t="s">
        <v>11</v>
      </c>
      <c r="F228" s="3">
        <f>F223*H228</f>
        <v>0</v>
      </c>
      <c r="G228" t="s">
        <v>12</v>
      </c>
      <c r="H228" s="2">
        <f>AVERAGE(H217:L226)</f>
        <v>0</v>
      </c>
    </row>
  </sheetData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A41"/>
  <sheetViews>
    <sheetView workbookViewId="0" topLeftCell="M1">
      <selection activeCell="G6" sqref="G6:G41"/>
    </sheetView>
  </sheetViews>
  <sheetFormatPr defaultColWidth="9.140625" defaultRowHeight="12.75"/>
  <cols>
    <col min="1" max="1" width="12.421875" style="0" customWidth="1"/>
    <col min="15" max="16" width="11.28125" style="0" bestFit="1" customWidth="1"/>
  </cols>
  <sheetData>
    <row r="1" spans="1:25" ht="12.75">
      <c r="A1" s="18" t="s">
        <v>76</v>
      </c>
      <c r="B1" s="3"/>
      <c r="C1" s="19" t="s">
        <v>77</v>
      </c>
      <c r="D1" s="19" t="s">
        <v>78</v>
      </c>
      <c r="E1" s="19" t="s">
        <v>79</v>
      </c>
      <c r="F1" s="19" t="s">
        <v>80</v>
      </c>
      <c r="G1" s="20" t="s">
        <v>81</v>
      </c>
      <c r="H1" s="9" t="s">
        <v>82</v>
      </c>
      <c r="O1" s="26"/>
      <c r="P1" s="17"/>
      <c r="Q1" s="27" t="s">
        <v>76</v>
      </c>
      <c r="R1" s="16"/>
      <c r="S1" s="16"/>
      <c r="V1" s="16"/>
      <c r="W1" s="16"/>
      <c r="X1" s="16"/>
      <c r="Y1" s="16"/>
    </row>
    <row r="2" spans="1:25" ht="33.75">
      <c r="A2" s="3"/>
      <c r="B2" s="3"/>
      <c r="C2" s="19"/>
      <c r="D2" s="19"/>
      <c r="E2" s="19"/>
      <c r="F2" s="19"/>
      <c r="H2" s="9" t="s">
        <v>83</v>
      </c>
      <c r="J2" s="9" t="s">
        <v>84</v>
      </c>
      <c r="O2" s="28" t="s">
        <v>88</v>
      </c>
      <c r="P2" s="29"/>
      <c r="Q2" s="30" t="s">
        <v>89</v>
      </c>
      <c r="R2" s="30" t="s">
        <v>90</v>
      </c>
      <c r="S2" s="30" t="s">
        <v>91</v>
      </c>
      <c r="T2" s="31" t="s">
        <v>92</v>
      </c>
      <c r="U2" s="29"/>
      <c r="V2" s="30" t="s">
        <v>93</v>
      </c>
      <c r="W2" s="30" t="s">
        <v>94</v>
      </c>
      <c r="X2" s="30" t="s">
        <v>95</v>
      </c>
      <c r="Y2" s="31" t="s">
        <v>96</v>
      </c>
    </row>
    <row r="3" spans="1:27" ht="12.75">
      <c r="A3" s="3" t="s">
        <v>87</v>
      </c>
      <c r="B3" s="3"/>
      <c r="C3" s="21"/>
      <c r="D3" s="22"/>
      <c r="E3" s="21"/>
      <c r="F3" s="22"/>
      <c r="H3" s="9" t="s">
        <v>85</v>
      </c>
      <c r="O3" s="32">
        <v>37014</v>
      </c>
      <c r="P3" s="32">
        <f aca="true" t="shared" si="0" ref="P3:P39">O3-365</f>
        <v>36649</v>
      </c>
      <c r="Q3" s="16">
        <v>18.842100092025287</v>
      </c>
      <c r="R3" s="16">
        <v>10.281332459004929</v>
      </c>
      <c r="S3" s="16">
        <v>20.692734141810718</v>
      </c>
      <c r="T3" s="16">
        <f aca="true" t="shared" si="1" ref="T3:T8">Q3*0.2+S3*0.4+R3*0.4</f>
        <v>16.15804665873132</v>
      </c>
      <c r="V3" s="16">
        <v>20.719290240062318</v>
      </c>
      <c r="W3" s="16">
        <v>21.401395936497863</v>
      </c>
      <c r="X3" s="16"/>
      <c r="Y3" s="16">
        <f aca="true" t="shared" si="2" ref="Y3:Y9">V3*0.3+W3*0.7</f>
        <v>21.196764227567197</v>
      </c>
      <c r="AA3" s="2">
        <f>(T3+Y3)/2</f>
        <v>18.677405443149258</v>
      </c>
    </row>
    <row r="4" spans="1:27" ht="12.75">
      <c r="A4" s="3"/>
      <c r="B4" s="3"/>
      <c r="C4" s="21"/>
      <c r="D4" s="22"/>
      <c r="E4" s="21"/>
      <c r="F4" s="22"/>
      <c r="H4" s="9" t="s">
        <v>86</v>
      </c>
      <c r="O4" s="32">
        <v>37015</v>
      </c>
      <c r="P4" s="32">
        <f t="shared" si="0"/>
        <v>36650</v>
      </c>
      <c r="Q4" s="16">
        <v>20.93334285266738</v>
      </c>
      <c r="R4" s="16">
        <v>10</v>
      </c>
      <c r="S4" s="16">
        <v>18.85455004209834</v>
      </c>
      <c r="T4" s="16">
        <f t="shared" si="1"/>
        <v>15.728488587372812</v>
      </c>
      <c r="V4" s="16">
        <v>21.180582366929418</v>
      </c>
      <c r="W4" s="16">
        <v>17.61681876214427</v>
      </c>
      <c r="X4" s="16"/>
      <c r="Y4" s="16">
        <f t="shared" si="2"/>
        <v>18.685947843579815</v>
      </c>
      <c r="AA4" s="2">
        <f aca="true" t="shared" si="3" ref="AA4:AA39">(T4+Y4)/2</f>
        <v>17.207218215476313</v>
      </c>
    </row>
    <row r="5" spans="1:27" ht="12.75">
      <c r="A5" s="32">
        <v>37016</v>
      </c>
      <c r="B5" s="23">
        <f aca="true" t="shared" si="4" ref="B5:B41">A5-365</f>
        <v>36651</v>
      </c>
      <c r="C5" s="24"/>
      <c r="D5" s="23">
        <v>26.402071788430106</v>
      </c>
      <c r="E5" s="24"/>
      <c r="F5" s="23"/>
      <c r="O5" s="32">
        <v>37016</v>
      </c>
      <c r="P5" s="32">
        <f t="shared" si="0"/>
        <v>36651</v>
      </c>
      <c r="Q5" s="16">
        <v>28.85598151980937</v>
      </c>
      <c r="R5" s="16">
        <v>9.5</v>
      </c>
      <c r="S5" s="16">
        <v>19.83744560949458</v>
      </c>
      <c r="T5" s="16">
        <f t="shared" si="1"/>
        <v>17.506174547759706</v>
      </c>
      <c r="V5" s="16">
        <v>24.573217326574508</v>
      </c>
      <c r="W5" s="16">
        <v>18.53733253408312</v>
      </c>
      <c r="X5" s="16"/>
      <c r="Y5" s="16">
        <f t="shared" si="2"/>
        <v>20.348097971830533</v>
      </c>
      <c r="AA5" s="2">
        <f t="shared" si="3"/>
        <v>18.92713625979512</v>
      </c>
    </row>
    <row r="6" spans="1:27" ht="12.75">
      <c r="A6" s="32">
        <v>37017</v>
      </c>
      <c r="B6" s="23">
        <f t="shared" si="4"/>
        <v>36652</v>
      </c>
      <c r="C6" s="23">
        <v>32.653957072256084</v>
      </c>
      <c r="D6" s="25">
        <f>(D5+D7)/2</f>
        <v>27.276840939704215</v>
      </c>
      <c r="E6" s="23">
        <v>22.30400929484851</v>
      </c>
      <c r="F6" s="23">
        <v>23.1507387778755</v>
      </c>
      <c r="G6" s="33">
        <f aca="true" t="shared" si="5" ref="G6:G41">C6*0.1+D6*0.25+E6*0.2+F6*0.45</f>
        <v>24.963240251165338</v>
      </c>
      <c r="O6" s="32">
        <v>37017</v>
      </c>
      <c r="P6" s="32">
        <f t="shared" si="0"/>
        <v>36652</v>
      </c>
      <c r="Q6" s="16">
        <v>22.13634557423016</v>
      </c>
      <c r="R6" s="16">
        <v>9</v>
      </c>
      <c r="S6" s="16">
        <v>22.229027007888007</v>
      </c>
      <c r="T6" s="16">
        <f t="shared" si="1"/>
        <v>16.918879918001235</v>
      </c>
      <c r="V6" s="16">
        <v>19.137856374194797</v>
      </c>
      <c r="W6" s="16">
        <v>14.485476309510178</v>
      </c>
      <c r="X6" s="16"/>
      <c r="Y6" s="16">
        <f t="shared" si="2"/>
        <v>15.881190328915563</v>
      </c>
      <c r="AA6" s="2">
        <f t="shared" si="3"/>
        <v>16.400035123458398</v>
      </c>
    </row>
    <row r="7" spans="1:27" ht="12.75">
      <c r="A7" s="32">
        <v>37018</v>
      </c>
      <c r="B7" s="23">
        <f t="shared" si="4"/>
        <v>36653</v>
      </c>
      <c r="C7" s="25">
        <f>(C6+C8)/2</f>
        <v>26.457978536128042</v>
      </c>
      <c r="D7" s="23">
        <v>28.151610090978323</v>
      </c>
      <c r="E7" s="23">
        <v>21.433548285610218</v>
      </c>
      <c r="F7" s="23">
        <v>23.84513898852186</v>
      </c>
      <c r="G7" s="33">
        <f t="shared" si="5"/>
        <v>24.70072257831427</v>
      </c>
      <c r="O7" s="32">
        <v>37018</v>
      </c>
      <c r="P7" s="32">
        <f t="shared" si="0"/>
        <v>36653</v>
      </c>
      <c r="Q7" s="16">
        <v>19.785721798470245</v>
      </c>
      <c r="R7" s="16">
        <v>8</v>
      </c>
      <c r="S7" s="16">
        <v>20.603973620794306</v>
      </c>
      <c r="T7" s="16">
        <f t="shared" si="1"/>
        <v>15.398733808011773</v>
      </c>
      <c r="V7" s="16">
        <v>20.004630922367067</v>
      </c>
      <c r="W7" s="16">
        <v>19.922881115895603</v>
      </c>
      <c r="X7" s="16"/>
      <c r="Y7" s="16">
        <f t="shared" si="2"/>
        <v>19.947406057837043</v>
      </c>
      <c r="AA7" s="2">
        <f t="shared" si="3"/>
        <v>17.673069932924406</v>
      </c>
    </row>
    <row r="8" spans="1:27" ht="12.75">
      <c r="A8" s="32">
        <v>37019</v>
      </c>
      <c r="B8" s="23">
        <f t="shared" si="4"/>
        <v>36654</v>
      </c>
      <c r="C8" s="23">
        <v>20.262</v>
      </c>
      <c r="D8" s="23">
        <v>26.150983446681085</v>
      </c>
      <c r="E8" s="23">
        <v>21.061792887049986</v>
      </c>
      <c r="F8" s="23">
        <v>24.200060088407735</v>
      </c>
      <c r="G8" s="33">
        <f t="shared" si="5"/>
        <v>23.66633147886375</v>
      </c>
      <c r="O8" s="32">
        <v>37019</v>
      </c>
      <c r="P8" s="32">
        <f t="shared" si="0"/>
        <v>36654</v>
      </c>
      <c r="Q8" s="16">
        <v>21.393392761217278</v>
      </c>
      <c r="R8" s="16">
        <v>7</v>
      </c>
      <c r="S8" s="16">
        <v>7.169501341096585</v>
      </c>
      <c r="T8" s="16">
        <f t="shared" si="1"/>
        <v>9.946479088682091</v>
      </c>
      <c r="V8" s="16">
        <v>19.916770059146028</v>
      </c>
      <c r="W8" s="16">
        <v>15.79674500867332</v>
      </c>
      <c r="X8" s="16"/>
      <c r="Y8" s="16">
        <f t="shared" si="2"/>
        <v>17.03275252381513</v>
      </c>
      <c r="AA8" s="2">
        <f t="shared" si="3"/>
        <v>13.489615806248612</v>
      </c>
    </row>
    <row r="9" spans="1:27" ht="12.75">
      <c r="A9" s="32">
        <v>37020</v>
      </c>
      <c r="B9" s="23">
        <f t="shared" si="4"/>
        <v>36655</v>
      </c>
      <c r="C9" s="23">
        <v>21.50404506898115</v>
      </c>
      <c r="D9" s="23">
        <v>27.8288084674828</v>
      </c>
      <c r="E9" s="23">
        <v>19.951826381112863</v>
      </c>
      <c r="F9" s="23">
        <v>24.601162308121417</v>
      </c>
      <c r="G9" s="33">
        <f t="shared" si="5"/>
        <v>24.168494938646027</v>
      </c>
      <c r="O9" s="32">
        <v>37020</v>
      </c>
      <c r="P9" s="32">
        <f t="shared" si="0"/>
        <v>36655</v>
      </c>
      <c r="Q9" s="16">
        <v>19.414290691562318</v>
      </c>
      <c r="R9" s="16">
        <v>6.791203356530878</v>
      </c>
      <c r="S9" s="16"/>
      <c r="T9" s="16">
        <f aca="true" t="shared" si="6" ref="T9:T39">Q9*0.2+R9*0.8</f>
        <v>9.315820823537166</v>
      </c>
      <c r="V9" s="16">
        <v>20.709006573501544</v>
      </c>
      <c r="W9" s="16">
        <v>17.168997923803193</v>
      </c>
      <c r="X9" s="16"/>
      <c r="Y9" s="16">
        <f t="shared" si="2"/>
        <v>18.231000518712698</v>
      </c>
      <c r="AA9" s="2">
        <f t="shared" si="3"/>
        <v>13.773410671124932</v>
      </c>
    </row>
    <row r="10" spans="1:27" ht="12.75">
      <c r="A10" s="32">
        <v>37021</v>
      </c>
      <c r="B10" s="23">
        <f t="shared" si="4"/>
        <v>36656</v>
      </c>
      <c r="C10" s="23">
        <v>23.542078930296423</v>
      </c>
      <c r="D10" s="23">
        <v>29.62871714805518</v>
      </c>
      <c r="E10" s="23">
        <v>23.49681351150709</v>
      </c>
      <c r="F10" s="23">
        <v>26.223262432653645</v>
      </c>
      <c r="G10" s="33">
        <f t="shared" si="5"/>
        <v>26.261217977038996</v>
      </c>
      <c r="O10" s="32">
        <v>37021</v>
      </c>
      <c r="P10" s="32">
        <f t="shared" si="0"/>
        <v>36656</v>
      </c>
      <c r="Q10" s="16">
        <v>17.314930790157472</v>
      </c>
      <c r="R10" s="16">
        <v>6.4835871782946395</v>
      </c>
      <c r="S10" s="16"/>
      <c r="T10" s="16">
        <f t="shared" si="6"/>
        <v>8.649855900667205</v>
      </c>
      <c r="V10" s="16">
        <v>17.93402901448963</v>
      </c>
      <c r="W10" s="16">
        <v>17.471075637865606</v>
      </c>
      <c r="X10" s="16">
        <v>8.456944453320634</v>
      </c>
      <c r="Y10" s="16">
        <f aca="true" t="shared" si="7" ref="Y10:Y39">V10*0.3+W10*0.35+X10*0.35</f>
        <v>14.455015736262073</v>
      </c>
      <c r="AA10" s="2">
        <f t="shared" si="3"/>
        <v>11.55243581846464</v>
      </c>
    </row>
    <row r="11" spans="1:27" ht="12.75">
      <c r="A11" s="32">
        <v>37022</v>
      </c>
      <c r="B11" s="23">
        <f t="shared" si="4"/>
        <v>36657</v>
      </c>
      <c r="C11" s="23">
        <v>22.318264687005783</v>
      </c>
      <c r="D11" s="23">
        <v>28.05330615023043</v>
      </c>
      <c r="E11" s="23">
        <v>23.214545171922495</v>
      </c>
      <c r="F11" s="23">
        <v>24.359789929990505</v>
      </c>
      <c r="G11" s="33">
        <f t="shared" si="5"/>
        <v>24.84996750913841</v>
      </c>
      <c r="O11" s="32">
        <v>37022</v>
      </c>
      <c r="P11" s="32">
        <f t="shared" si="0"/>
        <v>36657</v>
      </c>
      <c r="Q11" s="16">
        <v>21.251665365415096</v>
      </c>
      <c r="R11" s="16">
        <v>7.795244227933627</v>
      </c>
      <c r="S11" s="16"/>
      <c r="T11" s="16">
        <f t="shared" si="6"/>
        <v>10.486528455429921</v>
      </c>
      <c r="V11" s="16">
        <v>23.086504111180815</v>
      </c>
      <c r="W11" s="16">
        <v>15.464557112457282</v>
      </c>
      <c r="X11" s="16">
        <v>7.066647970439992</v>
      </c>
      <c r="Y11" s="16">
        <f t="shared" si="7"/>
        <v>14.81187301236829</v>
      </c>
      <c r="AA11" s="2">
        <f t="shared" si="3"/>
        <v>12.649200733899105</v>
      </c>
    </row>
    <row r="12" spans="1:27" ht="12.75">
      <c r="A12" s="32">
        <v>37023</v>
      </c>
      <c r="B12" s="23">
        <f t="shared" si="4"/>
        <v>36658</v>
      </c>
      <c r="C12" s="23">
        <v>20.790651324779994</v>
      </c>
      <c r="D12" s="23">
        <v>28.22240616198199</v>
      </c>
      <c r="E12" s="23">
        <v>22.32115130962661</v>
      </c>
      <c r="F12" s="23">
        <v>25.518856986379923</v>
      </c>
      <c r="G12" s="33">
        <f t="shared" si="5"/>
        <v>25.08238257876978</v>
      </c>
      <c r="O12" s="32">
        <v>37023</v>
      </c>
      <c r="P12" s="32">
        <f t="shared" si="0"/>
        <v>36658</v>
      </c>
      <c r="Q12" s="16">
        <v>23.61030422335175</v>
      </c>
      <c r="R12" s="16">
        <v>7.9317307204310294</v>
      </c>
      <c r="S12" s="16"/>
      <c r="T12" s="16">
        <f t="shared" si="6"/>
        <v>11.067445421015174</v>
      </c>
      <c r="V12" s="16">
        <v>18.691313145902452</v>
      </c>
      <c r="W12" s="16">
        <v>17.610557927451705</v>
      </c>
      <c r="X12" s="16">
        <v>7.342981822065589</v>
      </c>
      <c r="Y12" s="16">
        <f t="shared" si="7"/>
        <v>14.341132856101787</v>
      </c>
      <c r="AA12" s="2">
        <f t="shared" si="3"/>
        <v>12.70428913855848</v>
      </c>
    </row>
    <row r="13" spans="1:27" ht="12.75">
      <c r="A13" s="32">
        <v>37024</v>
      </c>
      <c r="B13" s="23">
        <f t="shared" si="4"/>
        <v>36659</v>
      </c>
      <c r="C13" s="23">
        <v>20.95396570928702</v>
      </c>
      <c r="D13" s="23">
        <v>28.365893922439902</v>
      </c>
      <c r="E13" s="23">
        <v>22.42476424717153</v>
      </c>
      <c r="F13" s="23">
        <v>25.876640650966074</v>
      </c>
      <c r="G13" s="33">
        <f t="shared" si="5"/>
        <v>25.316311193907715</v>
      </c>
      <c r="O13" s="32">
        <v>37024</v>
      </c>
      <c r="P13" s="32">
        <f t="shared" si="0"/>
        <v>36659</v>
      </c>
      <c r="Q13" s="16">
        <v>17.039922986937878</v>
      </c>
      <c r="R13" s="16">
        <v>8.323842341744301</v>
      </c>
      <c r="S13" s="16"/>
      <c r="T13" s="16">
        <f t="shared" si="6"/>
        <v>10.067058470783017</v>
      </c>
      <c r="V13" s="16">
        <v>22.692198823162286</v>
      </c>
      <c r="W13" s="16">
        <v>16.658036853891335</v>
      </c>
      <c r="X13" s="16">
        <v>9.252152510953673</v>
      </c>
      <c r="Y13" s="16">
        <f t="shared" si="7"/>
        <v>15.876225924644439</v>
      </c>
      <c r="AA13" s="2">
        <f t="shared" si="3"/>
        <v>12.971642197713727</v>
      </c>
    </row>
    <row r="14" spans="1:27" ht="12.75">
      <c r="A14" s="32">
        <v>37025</v>
      </c>
      <c r="B14" s="23">
        <f t="shared" si="4"/>
        <v>36660</v>
      </c>
      <c r="C14" s="23">
        <v>20.951454704331418</v>
      </c>
      <c r="D14" s="23">
        <v>26.318223637281402</v>
      </c>
      <c r="E14" s="23">
        <v>21.72516248506233</v>
      </c>
      <c r="F14" s="23">
        <v>22.62440785271531</v>
      </c>
      <c r="G14" s="33">
        <f t="shared" si="5"/>
        <v>23.20071741048785</v>
      </c>
      <c r="O14" s="32">
        <v>37025</v>
      </c>
      <c r="P14" s="32">
        <f t="shared" si="0"/>
        <v>36660</v>
      </c>
      <c r="Q14" s="16">
        <v>16.832025866828307</v>
      </c>
      <c r="R14" s="16">
        <v>7.260138701558557</v>
      </c>
      <c r="S14" s="16"/>
      <c r="T14" s="16">
        <f t="shared" si="6"/>
        <v>9.174516134612507</v>
      </c>
      <c r="V14" s="16">
        <v>24.87280081389717</v>
      </c>
      <c r="W14" s="16">
        <v>16.813477071247505</v>
      </c>
      <c r="X14" s="16">
        <v>8.190005134566338</v>
      </c>
      <c r="Y14" s="16">
        <f t="shared" si="7"/>
        <v>16.213059016203996</v>
      </c>
      <c r="AA14" s="2">
        <f t="shared" si="3"/>
        <v>12.693787575408251</v>
      </c>
    </row>
    <row r="15" spans="1:27" ht="12.75">
      <c r="A15" s="32">
        <v>37026</v>
      </c>
      <c r="B15" s="23">
        <f t="shared" si="4"/>
        <v>36661</v>
      </c>
      <c r="C15" s="23">
        <v>24.032678671354123</v>
      </c>
      <c r="D15" s="23">
        <v>28.676582229909382</v>
      </c>
      <c r="E15" s="23">
        <v>21.4961327398762</v>
      </c>
      <c r="F15" s="23">
        <v>24.263710079834684</v>
      </c>
      <c r="G15" s="33">
        <f t="shared" si="5"/>
        <v>24.79030950851361</v>
      </c>
      <c r="O15" s="32">
        <v>37026</v>
      </c>
      <c r="P15" s="32">
        <f t="shared" si="0"/>
        <v>36661</v>
      </c>
      <c r="Q15" s="16">
        <v>16.74494166519182</v>
      </c>
      <c r="R15" s="16">
        <v>8.573149068630256</v>
      </c>
      <c r="S15" s="16"/>
      <c r="T15" s="16">
        <f t="shared" si="6"/>
        <v>10.207507587942569</v>
      </c>
      <c r="V15" s="16">
        <v>22.9507158121629</v>
      </c>
      <c r="W15" s="16">
        <v>16.224379046378118</v>
      </c>
      <c r="X15" s="16">
        <v>6.897557463107866</v>
      </c>
      <c r="Y15" s="16">
        <f t="shared" si="7"/>
        <v>14.977892521968965</v>
      </c>
      <c r="AA15" s="2">
        <f t="shared" si="3"/>
        <v>12.592700054955767</v>
      </c>
    </row>
    <row r="16" spans="1:27" ht="12.75">
      <c r="A16" s="32">
        <v>37027</v>
      </c>
      <c r="B16" s="23">
        <f t="shared" si="4"/>
        <v>36662</v>
      </c>
      <c r="C16" s="23">
        <v>21.79291434491956</v>
      </c>
      <c r="D16" s="23">
        <v>26.27908692964029</v>
      </c>
      <c r="E16" s="23">
        <v>20.964264027930852</v>
      </c>
      <c r="F16" s="23">
        <v>26.62365036474572</v>
      </c>
      <c r="G16" s="33">
        <f t="shared" si="5"/>
        <v>24.922558636623773</v>
      </c>
      <c r="O16" s="32">
        <v>37027</v>
      </c>
      <c r="P16" s="32">
        <f t="shared" si="0"/>
        <v>36662</v>
      </c>
      <c r="Q16" s="16">
        <v>13.137548428492401</v>
      </c>
      <c r="R16" s="16">
        <v>6.9515995427073864</v>
      </c>
      <c r="S16" s="16"/>
      <c r="T16" s="16">
        <f t="shared" si="6"/>
        <v>8.18878931986439</v>
      </c>
      <c r="V16" s="16">
        <v>26.03664641622369</v>
      </c>
      <c r="W16" s="16">
        <v>13.57976173151998</v>
      </c>
      <c r="X16" s="16">
        <v>7.088416300814555</v>
      </c>
      <c r="Y16" s="16">
        <f t="shared" si="7"/>
        <v>15.044856236184193</v>
      </c>
      <c r="AA16" s="2">
        <f t="shared" si="3"/>
        <v>11.616822778024293</v>
      </c>
    </row>
    <row r="17" spans="1:27" ht="12.75">
      <c r="A17" s="32">
        <v>37028</v>
      </c>
      <c r="B17" s="23">
        <f t="shared" si="4"/>
        <v>36663</v>
      </c>
      <c r="C17" s="23">
        <v>21.853278153744174</v>
      </c>
      <c r="D17" s="23">
        <v>10.576219352351842</v>
      </c>
      <c r="E17" s="23">
        <v>17.592966035880096</v>
      </c>
      <c r="F17" s="23">
        <v>22.35076289404571</v>
      </c>
      <c r="G17" s="33">
        <f t="shared" si="5"/>
        <v>18.40581916295897</v>
      </c>
      <c r="O17" s="32">
        <v>37028</v>
      </c>
      <c r="P17" s="32">
        <f t="shared" si="0"/>
        <v>36663</v>
      </c>
      <c r="Q17" s="16">
        <v>18.749189811137093</v>
      </c>
      <c r="R17" s="16">
        <v>7.30228864531422</v>
      </c>
      <c r="S17" s="16"/>
      <c r="T17" s="16">
        <f t="shared" si="6"/>
        <v>9.591668878478796</v>
      </c>
      <c r="V17" s="16">
        <v>26.076742234374024</v>
      </c>
      <c r="W17" s="16">
        <v>16.047712366915217</v>
      </c>
      <c r="X17" s="16">
        <v>7.088425536276734</v>
      </c>
      <c r="Y17" s="16">
        <f t="shared" si="7"/>
        <v>15.920670936429389</v>
      </c>
      <c r="AA17" s="2">
        <f t="shared" si="3"/>
        <v>12.756169907454092</v>
      </c>
    </row>
    <row r="18" spans="1:27" ht="12.75">
      <c r="A18" s="32">
        <v>37029</v>
      </c>
      <c r="B18" s="23">
        <f t="shared" si="4"/>
        <v>36664</v>
      </c>
      <c r="C18" s="23">
        <v>20.063610974090544</v>
      </c>
      <c r="D18" s="23">
        <v>25.801824083979476</v>
      </c>
      <c r="E18" s="23">
        <v>17.26187570338838</v>
      </c>
      <c r="F18" s="23">
        <v>24.640940529770376</v>
      </c>
      <c r="G18" s="33">
        <f t="shared" si="5"/>
        <v>22.99761549747827</v>
      </c>
      <c r="O18" s="32">
        <v>37029</v>
      </c>
      <c r="P18" s="32">
        <f t="shared" si="0"/>
        <v>36664</v>
      </c>
      <c r="Q18" s="16">
        <v>17.597318013053794</v>
      </c>
      <c r="R18" s="16">
        <v>7.660025782433486</v>
      </c>
      <c r="S18" s="16"/>
      <c r="T18" s="16">
        <f t="shared" si="6"/>
        <v>9.647484228557548</v>
      </c>
      <c r="V18" s="16">
        <v>26.400917899192855</v>
      </c>
      <c r="W18" s="16">
        <v>14.439528476457813</v>
      </c>
      <c r="X18" s="16">
        <v>7.323711846281175</v>
      </c>
      <c r="Y18" s="16">
        <f t="shared" si="7"/>
        <v>15.537409482716502</v>
      </c>
      <c r="AA18" s="2">
        <f t="shared" si="3"/>
        <v>12.592446855637025</v>
      </c>
    </row>
    <row r="19" spans="1:27" ht="12.75">
      <c r="A19" s="32">
        <v>37030</v>
      </c>
      <c r="B19" s="23">
        <f t="shared" si="4"/>
        <v>36665</v>
      </c>
      <c r="C19" s="23">
        <v>18.822123338889064</v>
      </c>
      <c r="D19" s="23">
        <v>19.456692596994213</v>
      </c>
      <c r="E19" s="23">
        <v>15.850314742139101</v>
      </c>
      <c r="F19" s="23">
        <v>20.174294518265658</v>
      </c>
      <c r="G19" s="33">
        <f t="shared" si="5"/>
        <v>18.994880964784826</v>
      </c>
      <c r="O19" s="32">
        <v>37030</v>
      </c>
      <c r="P19" s="32">
        <f t="shared" si="0"/>
        <v>36665</v>
      </c>
      <c r="Q19" s="16">
        <v>15.59721861603509</v>
      </c>
      <c r="R19" s="16">
        <v>7.465671886344554</v>
      </c>
      <c r="S19" s="16"/>
      <c r="T19" s="16">
        <f t="shared" si="6"/>
        <v>9.091981232282661</v>
      </c>
      <c r="V19" s="16">
        <v>26.54413740764222</v>
      </c>
      <c r="W19" s="16">
        <v>14.242420538914656</v>
      </c>
      <c r="X19" s="16">
        <v>10.827421547831555</v>
      </c>
      <c r="Y19" s="16">
        <f t="shared" si="7"/>
        <v>16.73768595265384</v>
      </c>
      <c r="AA19" s="2">
        <f t="shared" si="3"/>
        <v>12.914833592468252</v>
      </c>
    </row>
    <row r="20" spans="1:27" ht="12.75">
      <c r="A20" s="32">
        <v>37031</v>
      </c>
      <c r="B20" s="23">
        <f t="shared" si="4"/>
        <v>36666</v>
      </c>
      <c r="C20" s="23">
        <v>19.740301131313338</v>
      </c>
      <c r="D20" s="25">
        <f>(D19+D21)/2</f>
        <v>21.8298730342052</v>
      </c>
      <c r="E20" s="25">
        <f>(E19+E21)/2</f>
        <v>15.864578159571389</v>
      </c>
      <c r="F20" s="25">
        <f>(F19+F21)/2</f>
        <v>20.250416880346044</v>
      </c>
      <c r="G20" s="33">
        <f t="shared" si="5"/>
        <v>19.71710159975263</v>
      </c>
      <c r="O20" s="32">
        <v>37031</v>
      </c>
      <c r="P20" s="32">
        <f t="shared" si="0"/>
        <v>36666</v>
      </c>
      <c r="Q20" s="16">
        <v>15.97165723536682</v>
      </c>
      <c r="R20" s="16">
        <v>5.67749411874639</v>
      </c>
      <c r="S20" s="16"/>
      <c r="T20" s="16">
        <f t="shared" si="6"/>
        <v>7.736326742070476</v>
      </c>
      <c r="V20" s="16">
        <v>24.01943190273019</v>
      </c>
      <c r="W20" s="16">
        <v>14.545187759618987</v>
      </c>
      <c r="X20" s="16">
        <v>6.751366486486118</v>
      </c>
      <c r="Y20" s="16">
        <f t="shared" si="7"/>
        <v>14.659623556955843</v>
      </c>
      <c r="AA20" s="2">
        <f t="shared" si="3"/>
        <v>11.197975149513159</v>
      </c>
    </row>
    <row r="21" spans="1:27" ht="12.75">
      <c r="A21" s="32">
        <v>37032</v>
      </c>
      <c r="B21" s="23">
        <f t="shared" si="4"/>
        <v>36667</v>
      </c>
      <c r="C21" s="23">
        <v>20.18309145421525</v>
      </c>
      <c r="D21" s="23">
        <v>24.203053471416183</v>
      </c>
      <c r="E21" s="23">
        <v>15.878841577003676</v>
      </c>
      <c r="F21" s="23">
        <v>20.326539242426435</v>
      </c>
      <c r="G21" s="33">
        <f t="shared" si="5"/>
        <v>20.3917834877682</v>
      </c>
      <c r="O21" s="32">
        <v>37032</v>
      </c>
      <c r="P21" s="32">
        <f t="shared" si="0"/>
        <v>36667</v>
      </c>
      <c r="Q21" s="16">
        <v>15.950503585585635</v>
      </c>
      <c r="R21" s="16">
        <v>5.446770281453141</v>
      </c>
      <c r="S21" s="16"/>
      <c r="T21" s="16">
        <f t="shared" si="6"/>
        <v>7.547516942279639</v>
      </c>
      <c r="V21" s="16">
        <v>22.963744578312046</v>
      </c>
      <c r="W21" s="16">
        <v>15.582295472139043</v>
      </c>
      <c r="X21" s="16">
        <v>7.391648253260024</v>
      </c>
      <c r="Y21" s="16">
        <f t="shared" si="7"/>
        <v>14.930003677383286</v>
      </c>
      <c r="AA21" s="2">
        <f t="shared" si="3"/>
        <v>11.238760309831463</v>
      </c>
    </row>
    <row r="22" spans="1:27" ht="12.75">
      <c r="A22" s="32">
        <v>37033</v>
      </c>
      <c r="B22" s="23">
        <f t="shared" si="4"/>
        <v>36668</v>
      </c>
      <c r="C22" s="23">
        <v>19.00036882555564</v>
      </c>
      <c r="D22" s="23">
        <v>21.775421577877147</v>
      </c>
      <c r="E22" s="23">
        <v>17.06054392789287</v>
      </c>
      <c r="F22" s="23">
        <v>20.123123634697293</v>
      </c>
      <c r="G22" s="33">
        <f t="shared" si="5"/>
        <v>19.811406698217205</v>
      </c>
      <c r="O22" s="32">
        <v>37033</v>
      </c>
      <c r="P22" s="32">
        <f t="shared" si="0"/>
        <v>36668</v>
      </c>
      <c r="Q22" s="16">
        <v>17.960872924529575</v>
      </c>
      <c r="R22" s="16">
        <v>7.073612077677254</v>
      </c>
      <c r="S22" s="16"/>
      <c r="T22" s="16">
        <f t="shared" si="6"/>
        <v>9.251064247047719</v>
      </c>
      <c r="V22" s="16">
        <v>23.03764890225048</v>
      </c>
      <c r="W22" s="16">
        <v>14.564579725648619</v>
      </c>
      <c r="X22" s="16">
        <v>6.040065764952045</v>
      </c>
      <c r="Y22" s="16">
        <f t="shared" si="7"/>
        <v>14.122920592385375</v>
      </c>
      <c r="AA22" s="2">
        <f t="shared" si="3"/>
        <v>11.686992419716546</v>
      </c>
    </row>
    <row r="23" spans="1:27" ht="12.75">
      <c r="A23" s="32">
        <v>37034</v>
      </c>
      <c r="B23" s="23">
        <f t="shared" si="4"/>
        <v>36669</v>
      </c>
      <c r="C23" s="23">
        <v>18.673931941185643</v>
      </c>
      <c r="D23" s="23">
        <v>21.73289045747345</v>
      </c>
      <c r="E23" s="23">
        <v>17.1548338848755</v>
      </c>
      <c r="F23" s="23">
        <v>20.732009742448074</v>
      </c>
      <c r="G23" s="33">
        <f t="shared" si="5"/>
        <v>20.06098696956366</v>
      </c>
      <c r="O23" s="32">
        <v>37034</v>
      </c>
      <c r="P23" s="32">
        <f t="shared" si="0"/>
        <v>36669</v>
      </c>
      <c r="Q23" s="16">
        <v>14.260412928696747</v>
      </c>
      <c r="R23" s="16">
        <v>4.818948261292656</v>
      </c>
      <c r="S23" s="16"/>
      <c r="T23" s="16">
        <f t="shared" si="6"/>
        <v>6.7072411947734745</v>
      </c>
      <c r="V23" s="16">
        <v>26.0693375628733</v>
      </c>
      <c r="W23" s="16">
        <v>14.279450685339249</v>
      </c>
      <c r="X23" s="16">
        <v>6.46646837728876</v>
      </c>
      <c r="Y23" s="16">
        <f t="shared" si="7"/>
        <v>15.081872940781793</v>
      </c>
      <c r="AA23" s="2">
        <f t="shared" si="3"/>
        <v>10.894557067777633</v>
      </c>
    </row>
    <row r="24" spans="1:27" ht="12.75">
      <c r="A24" s="32">
        <v>37035</v>
      </c>
      <c r="B24" s="23">
        <f t="shared" si="4"/>
        <v>36670</v>
      </c>
      <c r="C24" s="23">
        <v>18.506717788078532</v>
      </c>
      <c r="D24" s="23">
        <v>26.00071780886838</v>
      </c>
      <c r="E24" s="23">
        <v>19.06374174557486</v>
      </c>
      <c r="F24" s="23">
        <v>20.284711936434924</v>
      </c>
      <c r="G24" s="33">
        <f t="shared" si="5"/>
        <v>21.29171995153564</v>
      </c>
      <c r="O24" s="32">
        <v>37035</v>
      </c>
      <c r="P24" s="32">
        <f t="shared" si="0"/>
        <v>36670</v>
      </c>
      <c r="Q24" s="16">
        <v>15.30118004372706</v>
      </c>
      <c r="R24" s="16">
        <v>5.073095091443823</v>
      </c>
      <c r="S24" s="16"/>
      <c r="T24" s="16">
        <f t="shared" si="6"/>
        <v>7.118712081900471</v>
      </c>
      <c r="V24" s="16">
        <v>22.50044909561652</v>
      </c>
      <c r="W24" s="16">
        <v>17.41754076576036</v>
      </c>
      <c r="X24" s="16">
        <v>4.952409959396901</v>
      </c>
      <c r="Y24" s="16">
        <f t="shared" si="7"/>
        <v>14.579617482489997</v>
      </c>
      <c r="AA24" s="2">
        <f t="shared" si="3"/>
        <v>10.849164782195235</v>
      </c>
    </row>
    <row r="25" spans="1:27" ht="12.75">
      <c r="A25" s="32">
        <v>37036</v>
      </c>
      <c r="B25" s="23">
        <f t="shared" si="4"/>
        <v>36671</v>
      </c>
      <c r="C25" s="23">
        <v>17.91798302216691</v>
      </c>
      <c r="D25" s="23">
        <v>26.404827753913978</v>
      </c>
      <c r="E25" s="23">
        <v>20.060058915935873</v>
      </c>
      <c r="F25" s="23">
        <v>21.594867051600463</v>
      </c>
      <c r="G25" s="33">
        <f t="shared" si="5"/>
        <v>22.12270719710257</v>
      </c>
      <c r="O25" s="32">
        <v>37036</v>
      </c>
      <c r="P25" s="32">
        <f t="shared" si="0"/>
        <v>36671</v>
      </c>
      <c r="Q25" s="16">
        <v>14.168226014262627</v>
      </c>
      <c r="R25" s="16">
        <v>5.403603347311034</v>
      </c>
      <c r="S25" s="16"/>
      <c r="T25" s="16">
        <f t="shared" si="6"/>
        <v>7.156527880701352</v>
      </c>
      <c r="V25" s="16">
        <v>26.670285930362912</v>
      </c>
      <c r="W25" s="16">
        <v>15.268042606575909</v>
      </c>
      <c r="X25" s="16">
        <v>6.651221220632944</v>
      </c>
      <c r="Y25" s="16">
        <f t="shared" si="7"/>
        <v>15.672828118631971</v>
      </c>
      <c r="AA25" s="2">
        <f t="shared" si="3"/>
        <v>11.414677999666662</v>
      </c>
    </row>
    <row r="26" spans="1:27" ht="12.75">
      <c r="A26" s="32">
        <v>37037</v>
      </c>
      <c r="B26" s="23">
        <f t="shared" si="4"/>
        <v>36672</v>
      </c>
      <c r="C26" s="25">
        <f>(C25+C27)/2</f>
        <v>17.597500024801</v>
      </c>
      <c r="D26" s="25">
        <f>(D25+D27)/2</f>
        <v>25.82926228443135</v>
      </c>
      <c r="E26" s="25">
        <f>(E25+E27)/2</f>
        <v>20.670939092733917</v>
      </c>
      <c r="F26" s="25">
        <f>(F25+F27)/2</f>
        <v>21.318687236979926</v>
      </c>
      <c r="G26" s="33">
        <f t="shared" si="5"/>
        <v>21.94466264877569</v>
      </c>
      <c r="O26" s="32">
        <v>37037</v>
      </c>
      <c r="P26" s="32">
        <f t="shared" si="0"/>
        <v>36672</v>
      </c>
      <c r="Q26" s="16">
        <v>18.21038427654806</v>
      </c>
      <c r="R26" s="16">
        <v>6.134437544715791</v>
      </c>
      <c r="S26" s="16"/>
      <c r="T26" s="16">
        <f t="shared" si="6"/>
        <v>8.549626891082244</v>
      </c>
      <c r="V26" s="16">
        <v>24.96978912479752</v>
      </c>
      <c r="W26" s="16">
        <v>16.4131618045462</v>
      </c>
      <c r="X26" s="16">
        <v>8.291139609930958</v>
      </c>
      <c r="Y26" s="16">
        <f t="shared" si="7"/>
        <v>16.13744223250626</v>
      </c>
      <c r="AA26" s="2">
        <f t="shared" si="3"/>
        <v>12.343534561794252</v>
      </c>
    </row>
    <row r="27" spans="1:27" ht="12.75">
      <c r="A27" s="32">
        <v>37038</v>
      </c>
      <c r="B27" s="23">
        <f t="shared" si="4"/>
        <v>36673</v>
      </c>
      <c r="C27" s="23">
        <v>17.277017027435086</v>
      </c>
      <c r="D27" s="23">
        <v>25.25369681494873</v>
      </c>
      <c r="E27" s="23">
        <v>21.28181926953196</v>
      </c>
      <c r="F27" s="23">
        <v>21.04250742235939</v>
      </c>
      <c r="G27" s="33">
        <f t="shared" si="5"/>
        <v>21.76661810044881</v>
      </c>
      <c r="O27" s="32">
        <v>37038</v>
      </c>
      <c r="P27" s="32">
        <f t="shared" si="0"/>
        <v>36673</v>
      </c>
      <c r="Q27" s="16">
        <v>13.96599812562022</v>
      </c>
      <c r="R27" s="16">
        <v>4.789664520018123</v>
      </c>
      <c r="S27" s="16"/>
      <c r="T27" s="16">
        <f t="shared" si="6"/>
        <v>6.624931241138543</v>
      </c>
      <c r="V27" s="16">
        <v>25.482257653660813</v>
      </c>
      <c r="W27" s="16">
        <v>15.24925239887872</v>
      </c>
      <c r="X27" s="16">
        <v>7.288860674045453</v>
      </c>
      <c r="Y27" s="16">
        <f t="shared" si="7"/>
        <v>15.533016871621705</v>
      </c>
      <c r="AA27" s="2">
        <f t="shared" si="3"/>
        <v>11.078974056380124</v>
      </c>
    </row>
    <row r="28" spans="1:27" ht="12.75">
      <c r="A28" s="32">
        <v>37039</v>
      </c>
      <c r="B28" s="23">
        <f t="shared" si="4"/>
        <v>36674</v>
      </c>
      <c r="C28" s="23">
        <v>16.542532711975525</v>
      </c>
      <c r="D28" s="23">
        <v>24.50119846200855</v>
      </c>
      <c r="E28" s="23">
        <v>23.054347609404402</v>
      </c>
      <c r="F28" s="23">
        <v>19.13143602171272</v>
      </c>
      <c r="G28" s="33">
        <f t="shared" si="5"/>
        <v>20.999568618351297</v>
      </c>
      <c r="O28" s="32">
        <v>37039</v>
      </c>
      <c r="P28" s="32">
        <f t="shared" si="0"/>
        <v>36674</v>
      </c>
      <c r="Q28" s="16">
        <v>16.25480421431505</v>
      </c>
      <c r="R28" s="16">
        <v>4.477266767612811</v>
      </c>
      <c r="S28" s="16"/>
      <c r="T28" s="16">
        <f t="shared" si="6"/>
        <v>6.832774256953259</v>
      </c>
      <c r="V28" s="16">
        <v>24.855495279367524</v>
      </c>
      <c r="W28" s="16">
        <v>15.26065749341423</v>
      </c>
      <c r="X28" s="16">
        <v>4.402812753748119</v>
      </c>
      <c r="Y28" s="16">
        <f t="shared" si="7"/>
        <v>14.33886317031708</v>
      </c>
      <c r="AA28" s="2">
        <f t="shared" si="3"/>
        <v>10.58581871363517</v>
      </c>
    </row>
    <row r="29" spans="1:27" ht="12.75">
      <c r="A29" s="32">
        <v>37040</v>
      </c>
      <c r="B29" s="23">
        <f t="shared" si="4"/>
        <v>36675</v>
      </c>
      <c r="C29" s="23">
        <v>18.918640244780107</v>
      </c>
      <c r="D29" s="23">
        <v>24.134739987722643</v>
      </c>
      <c r="E29" s="23">
        <v>20.55808789443167</v>
      </c>
      <c r="F29" s="23">
        <v>19.331338231603425</v>
      </c>
      <c r="G29" s="33">
        <f t="shared" si="5"/>
        <v>20.73626880451655</v>
      </c>
      <c r="O29" s="32">
        <v>37040</v>
      </c>
      <c r="P29" s="32">
        <f t="shared" si="0"/>
        <v>36675</v>
      </c>
      <c r="Q29" s="16">
        <v>16.84202389807532</v>
      </c>
      <c r="R29" s="16">
        <v>3.135360731248519</v>
      </c>
      <c r="S29" s="16"/>
      <c r="T29" s="16">
        <f t="shared" si="6"/>
        <v>5.87669336461388</v>
      </c>
      <c r="V29" s="16">
        <v>21.31173490291977</v>
      </c>
      <c r="W29" s="16">
        <v>13.048329938130877</v>
      </c>
      <c r="X29" s="16">
        <v>3.509396029883181</v>
      </c>
      <c r="Y29" s="16">
        <f t="shared" si="7"/>
        <v>12.18872455968085</v>
      </c>
      <c r="AA29" s="2">
        <f t="shared" si="3"/>
        <v>9.032708962147364</v>
      </c>
    </row>
    <row r="30" spans="1:27" ht="12.75">
      <c r="A30" s="32">
        <v>37041</v>
      </c>
      <c r="B30" s="23">
        <f t="shared" si="4"/>
        <v>36676</v>
      </c>
      <c r="C30" s="23">
        <v>19.013980126581412</v>
      </c>
      <c r="D30" s="23">
        <v>23.098333486108885</v>
      </c>
      <c r="E30" s="23">
        <v>16.606992897170137</v>
      </c>
      <c r="F30" s="23">
        <v>17.738607858743542</v>
      </c>
      <c r="G30" s="33">
        <f t="shared" si="5"/>
        <v>18.979753500053985</v>
      </c>
      <c r="O30" s="32">
        <v>37041</v>
      </c>
      <c r="P30" s="32">
        <f t="shared" si="0"/>
        <v>36676</v>
      </c>
      <c r="Q30" s="16">
        <v>11.643773028392722</v>
      </c>
      <c r="R30" s="16">
        <v>1.1015797569174015</v>
      </c>
      <c r="S30" s="16"/>
      <c r="T30" s="16">
        <f t="shared" si="6"/>
        <v>3.2100184112124657</v>
      </c>
      <c r="V30" s="16">
        <v>22.95032550974941</v>
      </c>
      <c r="W30" s="16">
        <v>11.386300455276945</v>
      </c>
      <c r="X30" s="16">
        <v>3.327952020925046</v>
      </c>
      <c r="Y30" s="16">
        <f t="shared" si="7"/>
        <v>12.035086019595518</v>
      </c>
      <c r="AA30" s="2">
        <f t="shared" si="3"/>
        <v>7.622552215403992</v>
      </c>
    </row>
    <row r="31" spans="1:27" ht="12.75">
      <c r="A31" s="32">
        <v>37042</v>
      </c>
      <c r="B31" s="23">
        <f t="shared" si="4"/>
        <v>36677</v>
      </c>
      <c r="C31" s="25">
        <f>(C30+C32)/2</f>
        <v>16.935314068916174</v>
      </c>
      <c r="D31" s="23">
        <v>20.417835834706835</v>
      </c>
      <c r="E31" s="25">
        <f>(E30+E32)/2</f>
        <v>14.728342120926966</v>
      </c>
      <c r="F31" s="23">
        <v>14.735176054578892</v>
      </c>
      <c r="G31" s="33">
        <f t="shared" si="5"/>
        <v>16.37448801431422</v>
      </c>
      <c r="O31" s="32">
        <v>37042</v>
      </c>
      <c r="P31" s="32">
        <f t="shared" si="0"/>
        <v>36677</v>
      </c>
      <c r="Q31" s="16">
        <v>14.917945011061093</v>
      </c>
      <c r="R31" s="16">
        <v>0</v>
      </c>
      <c r="S31" s="16"/>
      <c r="T31" s="16">
        <f t="shared" si="6"/>
        <v>2.9835890022122187</v>
      </c>
      <c r="V31" s="16">
        <v>22.16112170397624</v>
      </c>
      <c r="W31" s="16">
        <v>10.91882565802703</v>
      </c>
      <c r="X31" s="16">
        <v>1.2069109460093401</v>
      </c>
      <c r="Y31" s="16">
        <f t="shared" si="7"/>
        <v>10.8923443226056</v>
      </c>
      <c r="AA31" s="2">
        <f t="shared" si="3"/>
        <v>6.937966662408909</v>
      </c>
    </row>
    <row r="32" spans="1:27" ht="12.75">
      <c r="A32" s="32">
        <v>37043</v>
      </c>
      <c r="B32" s="23">
        <f t="shared" si="4"/>
        <v>36678</v>
      </c>
      <c r="C32" s="23">
        <v>14.856648011250936</v>
      </c>
      <c r="D32" s="23">
        <v>17.181078094710575</v>
      </c>
      <c r="E32" s="23">
        <v>12.849691344683794</v>
      </c>
      <c r="F32" s="23">
        <v>14.091986764772656</v>
      </c>
      <c r="G32" s="33">
        <f t="shared" si="5"/>
        <v>14.692266637887194</v>
      </c>
      <c r="O32" s="32">
        <v>37043</v>
      </c>
      <c r="P32" s="32">
        <f t="shared" si="0"/>
        <v>36678</v>
      </c>
      <c r="Q32" s="16">
        <v>9.162688607365205</v>
      </c>
      <c r="R32" s="16">
        <v>0</v>
      </c>
      <c r="S32" s="16"/>
      <c r="T32" s="16">
        <f t="shared" si="6"/>
        <v>1.832537721473041</v>
      </c>
      <c r="V32" s="16">
        <v>17.23624564947206</v>
      </c>
      <c r="W32" s="16">
        <v>7.853418709283953</v>
      </c>
      <c r="X32" s="16">
        <v>0</v>
      </c>
      <c r="Y32" s="16">
        <f t="shared" si="7"/>
        <v>7.919570243091002</v>
      </c>
      <c r="AA32" s="2">
        <f t="shared" si="3"/>
        <v>4.876053982282022</v>
      </c>
    </row>
    <row r="33" spans="1:27" ht="12.75">
      <c r="A33" s="32">
        <v>37044</v>
      </c>
      <c r="B33" s="23">
        <f t="shared" si="4"/>
        <v>36679</v>
      </c>
      <c r="C33" s="25">
        <f>(C32+C34)/2</f>
        <v>12.048174889440146</v>
      </c>
      <c r="D33" s="23">
        <v>15.375956591529642</v>
      </c>
      <c r="E33" s="25">
        <f>(E32+E34)/2</f>
        <v>10.408307504474886</v>
      </c>
      <c r="F33" s="23">
        <v>9.990941718059467</v>
      </c>
      <c r="G33" s="33">
        <f t="shared" si="5"/>
        <v>11.626391910848163</v>
      </c>
      <c r="O33" s="32">
        <v>37044</v>
      </c>
      <c r="P33" s="32">
        <f t="shared" si="0"/>
        <v>36679</v>
      </c>
      <c r="Q33" s="16">
        <v>8.978277426223691</v>
      </c>
      <c r="R33" s="16">
        <v>0</v>
      </c>
      <c r="S33" s="16"/>
      <c r="T33" s="16">
        <f t="shared" si="6"/>
        <v>1.7956554852447384</v>
      </c>
      <c r="V33" s="16">
        <v>14.10753778371755</v>
      </c>
      <c r="W33" s="16">
        <v>5.485595156565254</v>
      </c>
      <c r="X33" s="16">
        <v>0</v>
      </c>
      <c r="Y33" s="16">
        <f t="shared" si="7"/>
        <v>6.1522196399131035</v>
      </c>
      <c r="AA33" s="2">
        <f t="shared" si="3"/>
        <v>3.973937562578921</v>
      </c>
    </row>
    <row r="34" spans="1:27" ht="12.75">
      <c r="A34" s="32">
        <v>37045</v>
      </c>
      <c r="B34" s="23">
        <f t="shared" si="4"/>
        <v>36680</v>
      </c>
      <c r="C34" s="23">
        <v>9.239701767629356</v>
      </c>
      <c r="D34" s="23">
        <v>12.872255159256476</v>
      </c>
      <c r="E34" s="23">
        <v>7.966923664265976</v>
      </c>
      <c r="F34" s="23">
        <v>8.149113518210038</v>
      </c>
      <c r="G34" s="33">
        <f t="shared" si="5"/>
        <v>9.402519782624767</v>
      </c>
      <c r="O34" s="32">
        <v>37045</v>
      </c>
      <c r="P34" s="32">
        <f t="shared" si="0"/>
        <v>36680</v>
      </c>
      <c r="Q34" s="16">
        <v>5.63766426995535</v>
      </c>
      <c r="R34" s="16">
        <v>0</v>
      </c>
      <c r="S34" s="16"/>
      <c r="T34" s="16">
        <f t="shared" si="6"/>
        <v>1.12753285399107</v>
      </c>
      <c r="V34" s="16">
        <v>13.905508982946776</v>
      </c>
      <c r="W34" s="16">
        <v>1.1388130284100801</v>
      </c>
      <c r="X34" s="16">
        <v>0</v>
      </c>
      <c r="Y34" s="16">
        <f t="shared" si="7"/>
        <v>4.5702372548275605</v>
      </c>
      <c r="AA34" s="2">
        <f t="shared" si="3"/>
        <v>2.8488850544093154</v>
      </c>
    </row>
    <row r="35" spans="1:27" ht="12.75">
      <c r="A35" s="32">
        <v>37046</v>
      </c>
      <c r="B35" s="23">
        <f t="shared" si="4"/>
        <v>36681</v>
      </c>
      <c r="C35" s="25">
        <f>(C34+C36)/2</f>
        <v>6.323886931351596</v>
      </c>
      <c r="D35" s="23">
        <v>8.189091486067438</v>
      </c>
      <c r="E35" s="25">
        <f>(E34+E36)/2</f>
        <v>5.47820054089416</v>
      </c>
      <c r="F35" s="23">
        <v>6.0586341656108935</v>
      </c>
      <c r="G35" s="33">
        <f t="shared" si="5"/>
        <v>6.5016870473557535</v>
      </c>
      <c r="O35" s="32">
        <v>37046</v>
      </c>
      <c r="P35" s="32">
        <f t="shared" si="0"/>
        <v>36681</v>
      </c>
      <c r="Q35" s="16">
        <v>3.8136933156079453</v>
      </c>
      <c r="R35" s="16">
        <v>0</v>
      </c>
      <c r="S35" s="16"/>
      <c r="T35" s="16">
        <f t="shared" si="6"/>
        <v>0.7627386631215891</v>
      </c>
      <c r="V35" s="16">
        <v>9.494189756046337</v>
      </c>
      <c r="W35" s="16">
        <v>0</v>
      </c>
      <c r="X35" s="16">
        <v>0</v>
      </c>
      <c r="Y35" s="16">
        <f t="shared" si="7"/>
        <v>2.848256926813901</v>
      </c>
      <c r="AA35" s="2">
        <f t="shared" si="3"/>
        <v>1.8054977949677449</v>
      </c>
    </row>
    <row r="36" spans="1:27" ht="12.75">
      <c r="A36" s="32">
        <v>37047</v>
      </c>
      <c r="B36" s="23">
        <f t="shared" si="4"/>
        <v>36682</v>
      </c>
      <c r="C36" s="23">
        <v>3.408072095073836</v>
      </c>
      <c r="D36" s="23">
        <v>2.8092849494546126</v>
      </c>
      <c r="E36" s="23">
        <v>2.989477417522344</v>
      </c>
      <c r="F36" s="23">
        <v>3.095558044385278</v>
      </c>
      <c r="G36" s="33">
        <f t="shared" si="5"/>
        <v>3.034025050348881</v>
      </c>
      <c r="O36" s="32">
        <v>37047</v>
      </c>
      <c r="P36" s="32">
        <f t="shared" si="0"/>
        <v>36682</v>
      </c>
      <c r="Q36" s="16">
        <v>0.7384050329263374</v>
      </c>
      <c r="R36" s="16">
        <v>0</v>
      </c>
      <c r="S36" s="16"/>
      <c r="T36" s="16">
        <f t="shared" si="6"/>
        <v>0.14768100658526748</v>
      </c>
      <c r="V36" s="16">
        <v>6.540698261037483</v>
      </c>
      <c r="W36" s="16">
        <v>0</v>
      </c>
      <c r="X36" s="16">
        <v>0</v>
      </c>
      <c r="Y36" s="16">
        <f t="shared" si="7"/>
        <v>1.962209478311245</v>
      </c>
      <c r="AA36" s="2">
        <f t="shared" si="3"/>
        <v>1.0549452424482562</v>
      </c>
    </row>
    <row r="37" spans="1:27" ht="12.75">
      <c r="A37" s="32">
        <v>37048</v>
      </c>
      <c r="B37" s="23">
        <f t="shared" si="4"/>
        <v>36683</v>
      </c>
      <c r="C37" s="25">
        <f>(C36+C38)/2</f>
        <v>1.704036047536918</v>
      </c>
      <c r="D37" s="23">
        <v>0.6495055908124948</v>
      </c>
      <c r="E37" s="25">
        <f>(E36+E38)/2</f>
        <v>1.494738708761172</v>
      </c>
      <c r="F37" s="23">
        <v>1.653967352265537</v>
      </c>
      <c r="G37" s="33">
        <f t="shared" si="5"/>
        <v>1.3760130527285415</v>
      </c>
      <c r="O37" s="32">
        <v>37048</v>
      </c>
      <c r="P37" s="32">
        <f t="shared" si="0"/>
        <v>36683</v>
      </c>
      <c r="Q37" s="16">
        <v>0</v>
      </c>
      <c r="R37" s="16">
        <v>0</v>
      </c>
      <c r="S37" s="16"/>
      <c r="T37" s="16">
        <f t="shared" si="6"/>
        <v>0</v>
      </c>
      <c r="V37" s="16">
        <v>3.8585794326093428</v>
      </c>
      <c r="W37" s="16">
        <v>0</v>
      </c>
      <c r="X37" s="16">
        <v>0</v>
      </c>
      <c r="Y37" s="16">
        <f t="shared" si="7"/>
        <v>1.1575738297828029</v>
      </c>
      <c r="AA37" s="2">
        <f t="shared" si="3"/>
        <v>0.5787869148914014</v>
      </c>
    </row>
    <row r="38" spans="1:27" ht="12.75">
      <c r="A38" s="32">
        <v>37049</v>
      </c>
      <c r="B38" s="23">
        <f t="shared" si="4"/>
        <v>36684</v>
      </c>
      <c r="C38" s="23">
        <v>0</v>
      </c>
      <c r="D38" s="23">
        <v>0.05594191537413442</v>
      </c>
      <c r="E38" s="23">
        <v>0</v>
      </c>
      <c r="F38" s="23">
        <v>1.1365928010092672</v>
      </c>
      <c r="G38" s="33">
        <f t="shared" si="5"/>
        <v>0.5254522392977039</v>
      </c>
      <c r="O38" s="32">
        <v>37049</v>
      </c>
      <c r="P38" s="32">
        <f t="shared" si="0"/>
        <v>36684</v>
      </c>
      <c r="Q38" s="16">
        <v>0</v>
      </c>
      <c r="R38" s="16">
        <v>0</v>
      </c>
      <c r="S38" s="16"/>
      <c r="T38" s="16">
        <f t="shared" si="6"/>
        <v>0</v>
      </c>
      <c r="V38" s="16">
        <v>1.1805979745472435</v>
      </c>
      <c r="W38" s="16">
        <v>0</v>
      </c>
      <c r="X38" s="16">
        <v>0</v>
      </c>
      <c r="Y38" s="16">
        <f t="shared" si="7"/>
        <v>0.354179392364173</v>
      </c>
      <c r="AA38" s="2">
        <f t="shared" si="3"/>
        <v>0.1770896961820865</v>
      </c>
    </row>
    <row r="39" spans="1:27" ht="12.75">
      <c r="A39" s="32">
        <v>37050</v>
      </c>
      <c r="B39" s="23">
        <f t="shared" si="4"/>
        <v>36685</v>
      </c>
      <c r="C39" s="24"/>
      <c r="D39" s="23"/>
      <c r="E39" s="24"/>
      <c r="F39" s="23">
        <v>0.11496676156627383</v>
      </c>
      <c r="G39" s="33">
        <f t="shared" si="5"/>
        <v>0.05173504270482323</v>
      </c>
      <c r="O39" s="32">
        <v>37050</v>
      </c>
      <c r="P39" s="32">
        <f t="shared" si="0"/>
        <v>36685</v>
      </c>
      <c r="Q39" s="16">
        <v>0</v>
      </c>
      <c r="R39" s="16">
        <v>0</v>
      </c>
      <c r="S39" s="16"/>
      <c r="T39" s="16">
        <f t="shared" si="6"/>
        <v>0</v>
      </c>
      <c r="V39" s="16">
        <v>0</v>
      </c>
      <c r="W39" s="16">
        <v>0</v>
      </c>
      <c r="X39" s="16">
        <v>0</v>
      </c>
      <c r="Y39" s="16">
        <f t="shared" si="7"/>
        <v>0</v>
      </c>
      <c r="AA39" s="2">
        <f t="shared" si="3"/>
        <v>0</v>
      </c>
    </row>
    <row r="40" spans="1:7" ht="12.75">
      <c r="A40" s="32">
        <v>37051</v>
      </c>
      <c r="B40" s="23">
        <f t="shared" si="4"/>
        <v>36686</v>
      </c>
      <c r="C40" s="24"/>
      <c r="D40" s="23"/>
      <c r="E40" s="24"/>
      <c r="F40" s="23">
        <v>0</v>
      </c>
      <c r="G40" s="33">
        <f t="shared" si="5"/>
        <v>0</v>
      </c>
    </row>
    <row r="41" spans="1:7" ht="12.75">
      <c r="A41" s="32">
        <v>37052</v>
      </c>
      <c r="B41" s="23">
        <f t="shared" si="4"/>
        <v>36687</v>
      </c>
      <c r="C41" s="24"/>
      <c r="D41" s="23"/>
      <c r="E41" s="24"/>
      <c r="F41" s="23">
        <v>0</v>
      </c>
      <c r="G41" s="33">
        <f t="shared" si="5"/>
        <v>0</v>
      </c>
    </row>
  </sheetData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3:T23"/>
  <sheetViews>
    <sheetView workbookViewId="0" topLeftCell="M2">
      <selection activeCell="R6" sqref="R6"/>
    </sheetView>
  </sheetViews>
  <sheetFormatPr defaultColWidth="9.140625" defaultRowHeight="12.75"/>
  <cols>
    <col min="1" max="1" width="13.28125" style="15" bestFit="1" customWidth="1"/>
    <col min="2" max="3" width="9.140625" style="15" customWidth="1"/>
    <col min="4" max="4" width="14.28125" style="15" bestFit="1" customWidth="1"/>
    <col min="5" max="5" width="9.140625" style="15" customWidth="1"/>
    <col min="6" max="6" width="10.00390625" style="15" customWidth="1"/>
    <col min="7" max="7" width="14.28125" style="15" bestFit="1" customWidth="1"/>
    <col min="8" max="9" width="9.140625" style="15" customWidth="1"/>
    <col min="10" max="10" width="14.28125" style="15" bestFit="1" customWidth="1"/>
    <col min="11" max="12" width="9.140625" style="15" customWidth="1"/>
    <col min="13" max="13" width="14.28125" style="15" bestFit="1" customWidth="1"/>
    <col min="14" max="15" width="9.140625" style="15" customWidth="1"/>
    <col min="16" max="16" width="13.28125" style="15" bestFit="1" customWidth="1"/>
    <col min="17" max="18" width="9.140625" style="15" customWidth="1"/>
    <col min="19" max="19" width="14.28125" style="15" bestFit="1" customWidth="1"/>
    <col min="20" max="16384" width="9.140625" style="15" customWidth="1"/>
  </cols>
  <sheetData>
    <row r="3" spans="1:19" ht="12.75">
      <c r="A3" s="15" t="s">
        <v>70</v>
      </c>
      <c r="D3" s="15" t="s">
        <v>14</v>
      </c>
      <c r="G3" s="15" t="s">
        <v>71</v>
      </c>
      <c r="J3" s="15" t="s">
        <v>9</v>
      </c>
      <c r="M3" s="15" t="s">
        <v>72</v>
      </c>
      <c r="P3" s="15" t="s">
        <v>73</v>
      </c>
      <c r="S3" s="15" t="s">
        <v>74</v>
      </c>
    </row>
    <row r="5" spans="1:20" ht="12.75">
      <c r="A5" s="40">
        <v>37008.375</v>
      </c>
      <c r="B5" s="15">
        <v>5.7</v>
      </c>
      <c r="D5" s="40">
        <v>37008.375</v>
      </c>
      <c r="E5" s="15">
        <v>7.7</v>
      </c>
      <c r="G5" s="40">
        <v>37031.375</v>
      </c>
      <c r="H5" s="15">
        <v>13.3</v>
      </c>
      <c r="J5" s="40">
        <v>37009.625</v>
      </c>
      <c r="K5" s="15">
        <v>6.4</v>
      </c>
      <c r="M5" s="40">
        <v>37007.5</v>
      </c>
      <c r="N5" s="15">
        <v>13.5</v>
      </c>
      <c r="P5" s="40">
        <v>37026.375</v>
      </c>
      <c r="Q5" s="15">
        <v>17.4</v>
      </c>
      <c r="S5" s="40">
        <v>37026.333333333336</v>
      </c>
      <c r="T5" s="15">
        <v>12.7</v>
      </c>
    </row>
    <row r="6" spans="1:20" ht="12.75">
      <c r="A6" s="40">
        <v>37032.375</v>
      </c>
      <c r="B6" s="15">
        <v>6.3</v>
      </c>
      <c r="D6" s="40">
        <v>37032.5</v>
      </c>
      <c r="E6" s="15">
        <v>8.3</v>
      </c>
      <c r="G6" s="40">
        <v>37043.541666666664</v>
      </c>
      <c r="H6" s="15">
        <v>13.4</v>
      </c>
      <c r="J6" s="40">
        <v>37031.5</v>
      </c>
      <c r="K6" s="15">
        <v>8.1</v>
      </c>
      <c r="M6" s="40">
        <v>37031.416666666664</v>
      </c>
      <c r="N6" s="15">
        <v>18.5</v>
      </c>
      <c r="P6" s="40">
        <f>P5+4</f>
        <v>37030.375</v>
      </c>
      <c r="Q6" s="15">
        <v>13.7</v>
      </c>
      <c r="S6" s="40">
        <v>37027.333333333336</v>
      </c>
      <c r="T6" s="15">
        <v>13.2</v>
      </c>
    </row>
    <row r="7" spans="1:20" ht="12.75">
      <c r="A7" s="40">
        <v>37043.375</v>
      </c>
      <c r="B7" s="15">
        <v>6.3</v>
      </c>
      <c r="D7" s="40">
        <v>37043.791666666664</v>
      </c>
      <c r="E7" s="15">
        <v>8.8</v>
      </c>
      <c r="G7" s="40">
        <v>37045.541666666664</v>
      </c>
      <c r="H7" s="15">
        <v>9.6</v>
      </c>
      <c r="J7" s="40">
        <v>37037.5</v>
      </c>
      <c r="K7" s="15">
        <v>6.6</v>
      </c>
      <c r="M7" s="40">
        <v>37037.583333333336</v>
      </c>
      <c r="N7" s="15">
        <v>14.4</v>
      </c>
      <c r="P7" s="40">
        <f>P6+1</f>
        <v>37031.375</v>
      </c>
      <c r="Q7" s="15">
        <v>15.7</v>
      </c>
      <c r="S7" s="40">
        <f>S6+1</f>
        <v>37028.333333333336</v>
      </c>
      <c r="T7" s="15">
        <v>13.6</v>
      </c>
    </row>
    <row r="8" spans="1:20" ht="12.75">
      <c r="A8" s="40">
        <v>37045.833333333336</v>
      </c>
      <c r="B8" s="15">
        <v>4.2</v>
      </c>
      <c r="D8" s="40">
        <v>37045.791666666664</v>
      </c>
      <c r="E8" s="15">
        <v>4.1</v>
      </c>
      <c r="G8" s="40">
        <v>37047.583333333336</v>
      </c>
      <c r="H8" s="15">
        <v>7.7</v>
      </c>
      <c r="J8" s="40">
        <v>37043.458333333336</v>
      </c>
      <c r="K8" s="15">
        <v>5.7</v>
      </c>
      <c r="M8" s="40">
        <v>37043.375</v>
      </c>
      <c r="N8" s="15">
        <v>11.7</v>
      </c>
      <c r="P8" s="40">
        <f>P7+2</f>
        <v>37033.375</v>
      </c>
      <c r="Q8" s="15">
        <v>16.9</v>
      </c>
      <c r="S8" s="40">
        <f>S7+2</f>
        <v>37030.333333333336</v>
      </c>
      <c r="T8" s="15">
        <v>14.3</v>
      </c>
    </row>
    <row r="9" spans="1:20" ht="12.75">
      <c r="A9" s="40">
        <v>37047.291666666664</v>
      </c>
      <c r="B9" s="15">
        <v>2.8</v>
      </c>
      <c r="D9" s="40">
        <v>37047.333333333336</v>
      </c>
      <c r="E9" s="15">
        <v>3.4</v>
      </c>
      <c r="G9" s="40">
        <v>37048.541666666664</v>
      </c>
      <c r="H9" s="15">
        <v>5.5</v>
      </c>
      <c r="J9" s="40">
        <v>37045.541666666664</v>
      </c>
      <c r="K9" s="15">
        <v>1.8</v>
      </c>
      <c r="M9" s="40">
        <v>37045.5</v>
      </c>
      <c r="N9" s="15">
        <v>9.2</v>
      </c>
      <c r="P9" s="40">
        <f>P8+2</f>
        <v>37035.375</v>
      </c>
      <c r="Q9" s="15">
        <v>16.7</v>
      </c>
      <c r="S9" s="40">
        <f>S8+2</f>
        <v>37032.333333333336</v>
      </c>
      <c r="T9" s="15">
        <v>14.3</v>
      </c>
    </row>
    <row r="10" spans="1:20" ht="12.75">
      <c r="A10" s="40">
        <v>37048.291666666664</v>
      </c>
      <c r="B10" s="15">
        <v>1.7</v>
      </c>
      <c r="D10" s="40">
        <v>37048.291666666664</v>
      </c>
      <c r="E10" s="15">
        <v>2</v>
      </c>
      <c r="G10" s="40">
        <v>37049.625</v>
      </c>
      <c r="H10" s="15">
        <v>4.5</v>
      </c>
      <c r="J10" s="40">
        <v>37047.583333333336</v>
      </c>
      <c r="K10" s="15">
        <v>0.5</v>
      </c>
      <c r="M10" s="40">
        <v>37047.625</v>
      </c>
      <c r="N10" s="15">
        <v>4.1</v>
      </c>
      <c r="P10" s="40">
        <f>P9+2</f>
        <v>37037.375</v>
      </c>
      <c r="Q10" s="15">
        <v>18.3</v>
      </c>
      <c r="S10" s="40">
        <f>S9+2</f>
        <v>37034.333333333336</v>
      </c>
      <c r="T10" s="15">
        <v>13.7</v>
      </c>
    </row>
    <row r="11" spans="1:20" ht="12.75">
      <c r="A11" s="40">
        <v>37049.333333333336</v>
      </c>
      <c r="B11" s="15">
        <v>0.9</v>
      </c>
      <c r="D11" s="40">
        <v>37049.833333333336</v>
      </c>
      <c r="E11" s="15">
        <v>1.2</v>
      </c>
      <c r="G11" s="40">
        <v>37050.625</v>
      </c>
      <c r="H11" s="15">
        <v>3.5</v>
      </c>
      <c r="J11" s="40">
        <v>37048.583333333336</v>
      </c>
      <c r="K11" s="15">
        <v>0</v>
      </c>
      <c r="M11" s="40">
        <v>37049.708333333336</v>
      </c>
      <c r="N11" s="15">
        <v>0</v>
      </c>
      <c r="P11" s="40">
        <f>P10+1</f>
        <v>37038.375</v>
      </c>
      <c r="Q11" s="15">
        <v>15.3</v>
      </c>
      <c r="S11" s="40">
        <f>S10+1</f>
        <v>37035.333333333336</v>
      </c>
      <c r="T11" s="15">
        <v>13.2</v>
      </c>
    </row>
    <row r="12" spans="1:20" ht="12.75">
      <c r="A12" s="40">
        <f>A11+1</f>
        <v>37050.333333333336</v>
      </c>
      <c r="B12" s="15">
        <v>0.4</v>
      </c>
      <c r="D12" s="40">
        <v>37050.375</v>
      </c>
      <c r="E12" s="15">
        <v>0.9</v>
      </c>
      <c r="G12" s="40">
        <v>37051.375</v>
      </c>
      <c r="H12" s="15">
        <v>2</v>
      </c>
      <c r="P12" s="40">
        <f aca="true" t="shared" si="0" ref="P12:P17">P11+1</f>
        <v>37039.375</v>
      </c>
      <c r="Q12" s="15">
        <v>11.9</v>
      </c>
      <c r="S12" s="40">
        <f>S11+1</f>
        <v>37036.333333333336</v>
      </c>
      <c r="T12" s="15">
        <v>12.3</v>
      </c>
    </row>
    <row r="13" spans="1:20" ht="12.75">
      <c r="A13" s="40">
        <f>A12+1</f>
        <v>37051.333333333336</v>
      </c>
      <c r="B13" s="15">
        <v>0.4</v>
      </c>
      <c r="D13" s="40">
        <f>D12+1</f>
        <v>37051.375</v>
      </c>
      <c r="E13" s="15">
        <v>0.7</v>
      </c>
      <c r="G13" s="40">
        <v>37051.541666666664</v>
      </c>
      <c r="H13" s="15">
        <v>0.4</v>
      </c>
      <c r="P13" s="40">
        <f t="shared" si="0"/>
        <v>37040.375</v>
      </c>
      <c r="Q13" s="15">
        <v>14.8</v>
      </c>
      <c r="S13" s="40">
        <f>S12+1</f>
        <v>37037.333333333336</v>
      </c>
      <c r="T13" s="15">
        <v>11.7</v>
      </c>
    </row>
    <row r="14" spans="1:20" ht="12.75">
      <c r="A14" s="40">
        <f>A13+1</f>
        <v>37052.333333333336</v>
      </c>
      <c r="B14" s="15">
        <v>0.2</v>
      </c>
      <c r="D14" s="40">
        <f>D13+1</f>
        <v>37052.375</v>
      </c>
      <c r="E14" s="15">
        <v>0</v>
      </c>
      <c r="G14" s="40">
        <v>37052.5</v>
      </c>
      <c r="H14" s="15">
        <v>0</v>
      </c>
      <c r="P14" s="40">
        <f>P13+2</f>
        <v>37042.375</v>
      </c>
      <c r="Q14" s="15">
        <v>13.3</v>
      </c>
      <c r="S14" s="40">
        <v>37041.625</v>
      </c>
      <c r="T14" s="15">
        <v>11.6</v>
      </c>
    </row>
    <row r="15" spans="1:20" ht="12.75">
      <c r="A15" s="40">
        <f>A14+1</f>
        <v>37053.333333333336</v>
      </c>
      <c r="B15" s="15">
        <v>0</v>
      </c>
      <c r="P15" s="40">
        <f t="shared" si="0"/>
        <v>37043.375</v>
      </c>
      <c r="Q15" s="15">
        <v>10.1</v>
      </c>
      <c r="S15" s="40">
        <v>37042.375</v>
      </c>
      <c r="T15" s="15">
        <v>9.6</v>
      </c>
    </row>
    <row r="16" spans="16:19" ht="12.75">
      <c r="P16" s="40">
        <f t="shared" si="0"/>
        <v>37044.375</v>
      </c>
      <c r="Q16" s="15">
        <v>13.7</v>
      </c>
      <c r="S16" s="41">
        <f>S15+1</f>
        <v>37043.375</v>
      </c>
    </row>
    <row r="17" spans="16:19" ht="12.75">
      <c r="P17" s="40">
        <f t="shared" si="0"/>
        <v>37045.375</v>
      </c>
      <c r="Q17" s="15">
        <v>9.7</v>
      </c>
      <c r="S17" s="41">
        <f>S16+1</f>
        <v>37044.375</v>
      </c>
    </row>
    <row r="18" spans="16:19" ht="12.75">
      <c r="P18" s="40">
        <v>37047.5</v>
      </c>
      <c r="Q18" s="15">
        <v>0</v>
      </c>
      <c r="S18" s="41">
        <f>S17+1</f>
        <v>37045.375</v>
      </c>
    </row>
    <row r="19" spans="19:20" ht="12.75">
      <c r="S19" s="40">
        <v>37046.395833333336</v>
      </c>
      <c r="T19" s="15">
        <v>3.1</v>
      </c>
    </row>
    <row r="20" spans="19:20" ht="12.75">
      <c r="S20" s="40">
        <v>37047.395833333336</v>
      </c>
      <c r="T20" s="15">
        <v>2.2</v>
      </c>
    </row>
    <row r="21" spans="19:20" ht="12.75">
      <c r="S21" s="40">
        <v>37048.416666666664</v>
      </c>
      <c r="T21" s="15">
        <v>0.8</v>
      </c>
    </row>
    <row r="22" spans="19:20" ht="12.75">
      <c r="S22" s="40">
        <v>37049.395833333336</v>
      </c>
      <c r="T22" s="15">
        <v>0.2</v>
      </c>
    </row>
    <row r="23" spans="19:20" ht="12.75">
      <c r="S23" s="40">
        <v>37050.333333333336</v>
      </c>
      <c r="T23" s="15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057"/>
  <sheetViews>
    <sheetView workbookViewId="0" topLeftCell="A1141">
      <selection activeCell="O1288" sqref="O1288"/>
    </sheetView>
  </sheetViews>
  <sheetFormatPr defaultColWidth="9.140625" defaultRowHeight="12.75"/>
  <cols>
    <col min="1" max="1" width="7.57421875" style="0" customWidth="1"/>
    <col min="4" max="4" width="9.421875" style="0" customWidth="1"/>
    <col min="7" max="7" width="8.140625" style="0" customWidth="1"/>
    <col min="8" max="8" width="8.421875" style="0" customWidth="1"/>
  </cols>
  <sheetData>
    <row r="1" spans="1:11" ht="12.75">
      <c r="A1" t="s">
        <v>36</v>
      </c>
      <c r="G1" t="s">
        <v>8</v>
      </c>
      <c r="K1" s="4">
        <v>37026</v>
      </c>
    </row>
    <row r="2" ht="14.25">
      <c r="G2" t="s">
        <v>10</v>
      </c>
    </row>
    <row r="4" spans="1:5" ht="12.75">
      <c r="A4" t="s">
        <v>37</v>
      </c>
      <c r="B4" s="1" t="s">
        <v>0</v>
      </c>
      <c r="C4" s="1"/>
      <c r="E4" t="s">
        <v>6</v>
      </c>
    </row>
    <row r="5" spans="1:5" ht="12.75">
      <c r="A5" s="5">
        <v>406500</v>
      </c>
      <c r="B5" s="1" t="s">
        <v>1</v>
      </c>
      <c r="C5" s="1" t="s">
        <v>1</v>
      </c>
      <c r="D5" s="1" t="s">
        <v>4</v>
      </c>
      <c r="E5" t="s">
        <v>7</v>
      </c>
    </row>
    <row r="6" spans="1:5" ht="12.75">
      <c r="A6" s="5">
        <v>612800</v>
      </c>
      <c r="B6" s="1" t="s">
        <v>2</v>
      </c>
      <c r="C6" s="1" t="s">
        <v>3</v>
      </c>
      <c r="D6" s="1" t="s">
        <v>5</v>
      </c>
      <c r="E6" s="1" t="s">
        <v>3</v>
      </c>
    </row>
    <row r="7" spans="2:12" ht="12.75">
      <c r="B7" s="2">
        <f>C7/2.54</f>
        <v>26.771653543307085</v>
      </c>
      <c r="C7">
        <v>68</v>
      </c>
      <c r="D7">
        <v>584</v>
      </c>
      <c r="E7" s="2">
        <f>D7/36.33</f>
        <v>16.074869254060005</v>
      </c>
      <c r="F7" s="3">
        <f>E7/C7</f>
        <v>0.23639513608911772</v>
      </c>
      <c r="H7">
        <v>49</v>
      </c>
      <c r="I7">
        <v>48</v>
      </c>
      <c r="J7">
        <v>48</v>
      </c>
      <c r="K7">
        <v>41</v>
      </c>
      <c r="L7">
        <v>37</v>
      </c>
    </row>
    <row r="8" spans="2:12" ht="12.75">
      <c r="B8" s="2">
        <f>C8/2.54</f>
        <v>25.196850393700785</v>
      </c>
      <c r="C8">
        <v>64</v>
      </c>
      <c r="D8">
        <v>505</v>
      </c>
      <c r="E8" s="2">
        <f>D8/36.33</f>
        <v>13.90035783099367</v>
      </c>
      <c r="F8" s="3">
        <f>E8/C8</f>
        <v>0.2171930911092761</v>
      </c>
      <c r="H8">
        <v>47</v>
      </c>
      <c r="I8">
        <v>43</v>
      </c>
      <c r="J8">
        <v>46</v>
      </c>
      <c r="K8">
        <v>48</v>
      </c>
      <c r="L8">
        <v>39</v>
      </c>
    </row>
    <row r="9" spans="2:12" ht="12.75">
      <c r="B9" s="2">
        <f>C9/2.54</f>
        <v>22.834645669291337</v>
      </c>
      <c r="C9">
        <v>58</v>
      </c>
      <c r="D9">
        <v>422</v>
      </c>
      <c r="E9" s="2">
        <f>D9/36.33</f>
        <v>11.615744563721442</v>
      </c>
      <c r="F9" s="3">
        <f>E9/C9</f>
        <v>0.20027145799519727</v>
      </c>
      <c r="H9">
        <v>51</v>
      </c>
      <c r="I9">
        <v>45</v>
      </c>
      <c r="J9">
        <v>51</v>
      </c>
      <c r="K9">
        <v>48</v>
      </c>
      <c r="L9">
        <v>40</v>
      </c>
    </row>
    <row r="10" spans="2:12" ht="12.75">
      <c r="B10" s="2">
        <f>C10/2.54</f>
        <v>18.89763779527559</v>
      </c>
      <c r="C10">
        <v>48</v>
      </c>
      <c r="D10">
        <v>331</v>
      </c>
      <c r="E10" s="2">
        <f>D10/36.33</f>
        <v>9.110927608037436</v>
      </c>
      <c r="F10" s="3">
        <f>E10/C10</f>
        <v>0.18981099183411324</v>
      </c>
      <c r="H10">
        <v>48</v>
      </c>
      <c r="I10">
        <v>46</v>
      </c>
      <c r="J10">
        <v>48</v>
      </c>
      <c r="K10">
        <v>41</v>
      </c>
      <c r="L10">
        <v>46</v>
      </c>
    </row>
    <row r="11" spans="2:12" ht="12.75">
      <c r="B11" s="2">
        <f>C11/2.54</f>
        <v>18.89763779527559</v>
      </c>
      <c r="C11">
        <v>48</v>
      </c>
      <c r="D11">
        <v>338</v>
      </c>
      <c r="E11" s="2">
        <f>D11/36.33</f>
        <v>9.303605835397743</v>
      </c>
      <c r="F11" s="3">
        <f>E11/C11</f>
        <v>0.19382512157078632</v>
      </c>
      <c r="H11">
        <v>47</v>
      </c>
      <c r="I11">
        <v>52</v>
      </c>
      <c r="J11">
        <v>49</v>
      </c>
      <c r="K11">
        <v>47</v>
      </c>
      <c r="L11">
        <v>48</v>
      </c>
    </row>
    <row r="12" spans="6:12" ht="12.75">
      <c r="F12" s="3"/>
      <c r="H12">
        <v>46</v>
      </c>
      <c r="I12">
        <v>52</v>
      </c>
      <c r="J12">
        <v>55</v>
      </c>
      <c r="K12">
        <v>48</v>
      </c>
      <c r="L12">
        <v>44</v>
      </c>
    </row>
    <row r="13" spans="6:12" ht="12.75">
      <c r="F13" s="3">
        <f>AVERAGE(F7:F11)</f>
        <v>0.2074991597196981</v>
      </c>
      <c r="H13">
        <v>49</v>
      </c>
      <c r="I13">
        <v>51</v>
      </c>
      <c r="J13">
        <v>46</v>
      </c>
      <c r="K13">
        <v>41</v>
      </c>
      <c r="L13">
        <v>42</v>
      </c>
    </row>
    <row r="14" spans="8:12" ht="12.75">
      <c r="H14">
        <v>52</v>
      </c>
      <c r="I14">
        <v>43</v>
      </c>
      <c r="J14">
        <v>45</v>
      </c>
      <c r="K14">
        <v>44</v>
      </c>
      <c r="L14">
        <v>46</v>
      </c>
    </row>
    <row r="15" spans="8:12" ht="12.75">
      <c r="H15">
        <v>45</v>
      </c>
      <c r="I15">
        <v>44</v>
      </c>
      <c r="J15">
        <v>46</v>
      </c>
      <c r="K15">
        <v>43</v>
      </c>
      <c r="L15">
        <v>50</v>
      </c>
    </row>
    <row r="16" spans="8:12" ht="12.75">
      <c r="H16">
        <v>49</v>
      </c>
      <c r="I16">
        <v>49</v>
      </c>
      <c r="J16">
        <v>45</v>
      </c>
      <c r="K16">
        <v>45</v>
      </c>
      <c r="L16">
        <v>51</v>
      </c>
    </row>
    <row r="18" spans="1:8" ht="12.75">
      <c r="A18" t="s">
        <v>11</v>
      </c>
      <c r="D18" s="2">
        <f>F13*H18</f>
        <v>9.644560943771566</v>
      </c>
      <c r="E18" t="s">
        <v>12</v>
      </c>
      <c r="H18" s="2">
        <f>AVERAGE(H7:L16)</f>
        <v>46.48</v>
      </c>
    </row>
    <row r="22" spans="1:5" ht="12.75">
      <c r="A22" t="s">
        <v>38</v>
      </c>
      <c r="B22" s="1" t="s">
        <v>0</v>
      </c>
      <c r="C22" s="1"/>
      <c r="E22" t="s">
        <v>6</v>
      </c>
    </row>
    <row r="23" spans="1:5" ht="12.75">
      <c r="A23" s="5">
        <v>406300</v>
      </c>
      <c r="B23" s="1" t="s">
        <v>1</v>
      </c>
      <c r="C23" s="1" t="s">
        <v>1</v>
      </c>
      <c r="D23" s="1" t="s">
        <v>4</v>
      </c>
      <c r="E23" t="s">
        <v>7</v>
      </c>
    </row>
    <row r="24" spans="1:5" ht="12.75">
      <c r="A24" s="5">
        <v>612800</v>
      </c>
      <c r="B24" s="1" t="s">
        <v>2</v>
      </c>
      <c r="C24" s="1" t="s">
        <v>3</v>
      </c>
      <c r="D24" s="1" t="s">
        <v>5</v>
      </c>
      <c r="E24" s="1" t="s">
        <v>3</v>
      </c>
    </row>
    <row r="25" spans="2:12" ht="12.75">
      <c r="B25" s="2">
        <f>C25/2.54</f>
        <v>21.25984251968504</v>
      </c>
      <c r="C25">
        <v>54</v>
      </c>
      <c r="D25">
        <v>542</v>
      </c>
      <c r="E25" s="2">
        <f>D25/36.33</f>
        <v>14.918799889898157</v>
      </c>
      <c r="F25" s="3">
        <f>E25/C25</f>
        <v>0.27627407203515103</v>
      </c>
      <c r="H25">
        <v>45</v>
      </c>
      <c r="I25">
        <v>54</v>
      </c>
      <c r="J25">
        <v>50</v>
      </c>
      <c r="K25">
        <v>59</v>
      </c>
      <c r="L25">
        <v>62</v>
      </c>
    </row>
    <row r="26" spans="2:12" ht="12.75">
      <c r="B26" s="2">
        <f>C26/2.54</f>
        <v>22.440944881889763</v>
      </c>
      <c r="C26">
        <v>57</v>
      </c>
      <c r="D26">
        <v>494</v>
      </c>
      <c r="E26" s="2">
        <f>D26/36.33</f>
        <v>13.597577759427471</v>
      </c>
      <c r="F26" s="3">
        <f>E26/C26</f>
        <v>0.23855399577942932</v>
      </c>
      <c r="H26">
        <v>50</v>
      </c>
      <c r="I26">
        <v>66</v>
      </c>
      <c r="J26">
        <v>37</v>
      </c>
      <c r="K26">
        <v>66</v>
      </c>
      <c r="L26">
        <v>73</v>
      </c>
    </row>
    <row r="27" spans="2:12" ht="12.75">
      <c r="B27" s="2">
        <f>C27/2.54</f>
        <v>24.409448818897637</v>
      </c>
      <c r="C27">
        <v>62</v>
      </c>
      <c r="D27">
        <v>499</v>
      </c>
      <c r="E27" s="2">
        <f>D27/36.33</f>
        <v>13.735205064684834</v>
      </c>
      <c r="F27" s="3">
        <f>E27/C27</f>
        <v>0.2215355655594328</v>
      </c>
      <c r="H27">
        <v>48</v>
      </c>
      <c r="I27">
        <v>72</v>
      </c>
      <c r="J27">
        <v>55</v>
      </c>
      <c r="K27">
        <v>54</v>
      </c>
      <c r="L27">
        <v>62</v>
      </c>
    </row>
    <row r="28" spans="2:12" ht="12.75">
      <c r="B28" s="2">
        <f>C28/2.54</f>
        <v>25.984251968503937</v>
      </c>
      <c r="C28">
        <v>66</v>
      </c>
      <c r="D28">
        <v>603</v>
      </c>
      <c r="E28" s="2">
        <f>D28/36.33</f>
        <v>16.597853014037987</v>
      </c>
      <c r="F28" s="3">
        <f>E28/C28</f>
        <v>0.251482621424818</v>
      </c>
      <c r="H28">
        <v>56</v>
      </c>
      <c r="I28">
        <v>61</v>
      </c>
      <c r="J28">
        <v>52</v>
      </c>
      <c r="K28">
        <v>59</v>
      </c>
      <c r="L28">
        <v>60</v>
      </c>
    </row>
    <row r="29" spans="2:12" ht="12.75">
      <c r="B29" s="2">
        <f>C29/2.54</f>
        <v>22.834645669291337</v>
      </c>
      <c r="C29">
        <v>58</v>
      </c>
      <c r="D29">
        <v>524</v>
      </c>
      <c r="E29" s="2">
        <f>D29/36.33</f>
        <v>14.42334159097165</v>
      </c>
      <c r="F29" s="3">
        <f>E29/C29</f>
        <v>0.24867830329261464</v>
      </c>
      <c r="H29">
        <v>51</v>
      </c>
      <c r="I29">
        <v>71</v>
      </c>
      <c r="J29">
        <v>47</v>
      </c>
      <c r="K29">
        <v>60</v>
      </c>
      <c r="L29">
        <v>54</v>
      </c>
    </row>
    <row r="30" spans="6:12" ht="12.75">
      <c r="F30" s="3"/>
      <c r="H30">
        <v>59</v>
      </c>
      <c r="I30">
        <v>74</v>
      </c>
      <c r="J30">
        <v>54</v>
      </c>
      <c r="K30">
        <v>63</v>
      </c>
      <c r="L30">
        <v>50</v>
      </c>
    </row>
    <row r="31" spans="6:12" ht="12.75">
      <c r="F31" s="3">
        <f>AVERAGE(F25:F29)</f>
        <v>0.24730491161828913</v>
      </c>
      <c r="H31">
        <v>54</v>
      </c>
      <c r="I31">
        <v>58</v>
      </c>
      <c r="J31">
        <v>58</v>
      </c>
      <c r="K31">
        <v>52</v>
      </c>
      <c r="L31">
        <v>57</v>
      </c>
    </row>
    <row r="32" spans="8:12" ht="12.75">
      <c r="H32">
        <v>53</v>
      </c>
      <c r="I32">
        <v>56</v>
      </c>
      <c r="J32">
        <v>54</v>
      </c>
      <c r="K32">
        <v>49</v>
      </c>
      <c r="L32">
        <v>65</v>
      </c>
    </row>
    <row r="33" spans="8:12" ht="12.75">
      <c r="H33">
        <v>71</v>
      </c>
      <c r="I33">
        <v>67</v>
      </c>
      <c r="J33">
        <v>45</v>
      </c>
      <c r="K33">
        <v>53</v>
      </c>
      <c r="L33">
        <v>62</v>
      </c>
    </row>
    <row r="34" spans="8:12" ht="12.75">
      <c r="H34">
        <v>55</v>
      </c>
      <c r="I34">
        <v>61</v>
      </c>
      <c r="J34">
        <v>45</v>
      </c>
      <c r="K34">
        <v>55</v>
      </c>
      <c r="L34">
        <v>54</v>
      </c>
    </row>
    <row r="36" spans="1:8" ht="12.75">
      <c r="A36" t="s">
        <v>11</v>
      </c>
      <c r="D36" s="2">
        <f>F31*H36</f>
        <v>14.086487765777749</v>
      </c>
      <c r="E36" t="s">
        <v>12</v>
      </c>
      <c r="H36" s="2">
        <f>AVERAGE(H25:L34)</f>
        <v>56.96</v>
      </c>
    </row>
    <row r="40" spans="1:5" ht="12.75">
      <c r="A40" t="s">
        <v>39</v>
      </c>
      <c r="B40" s="1" t="s">
        <v>0</v>
      </c>
      <c r="C40" s="1"/>
      <c r="E40" t="s">
        <v>6</v>
      </c>
    </row>
    <row r="41" spans="1:5" ht="12.75">
      <c r="A41" s="5">
        <v>406100</v>
      </c>
      <c r="B41" s="1" t="s">
        <v>1</v>
      </c>
      <c r="C41" s="1" t="s">
        <v>1</v>
      </c>
      <c r="D41" s="1" t="s">
        <v>4</v>
      </c>
      <c r="E41" t="s">
        <v>7</v>
      </c>
    </row>
    <row r="42" spans="1:5" ht="12.75">
      <c r="A42" s="5">
        <v>612800</v>
      </c>
      <c r="B42" s="1" t="s">
        <v>2</v>
      </c>
      <c r="C42" s="1" t="s">
        <v>3</v>
      </c>
      <c r="D42" s="1" t="s">
        <v>5</v>
      </c>
      <c r="E42" s="1" t="s">
        <v>3</v>
      </c>
    </row>
    <row r="43" spans="2:12" ht="12.75">
      <c r="B43" s="2">
        <f>C43/2.54</f>
        <v>26.37795275590551</v>
      </c>
      <c r="C43">
        <v>67</v>
      </c>
      <c r="D43">
        <v>600</v>
      </c>
      <c r="E43" s="2">
        <f>D43/36.33</f>
        <v>16.51527663088357</v>
      </c>
      <c r="F43" s="3">
        <f>E43/C43</f>
        <v>0.24649666613259058</v>
      </c>
      <c r="H43">
        <v>65</v>
      </c>
      <c r="I43">
        <v>68</v>
      </c>
      <c r="J43">
        <v>67</v>
      </c>
      <c r="K43">
        <v>52</v>
      </c>
      <c r="L43">
        <v>58</v>
      </c>
    </row>
    <row r="44" spans="2:12" ht="12.75">
      <c r="B44" s="2">
        <f>C44/2.54</f>
        <v>27.95275590551181</v>
      </c>
      <c r="C44">
        <v>71</v>
      </c>
      <c r="D44">
        <v>619</v>
      </c>
      <c r="E44" s="2">
        <f>D44/36.33</f>
        <v>17.03826039086155</v>
      </c>
      <c r="F44" s="3">
        <f>E44/C44</f>
        <v>0.23997549846283872</v>
      </c>
      <c r="H44">
        <v>70</v>
      </c>
      <c r="I44">
        <v>71</v>
      </c>
      <c r="J44">
        <v>84</v>
      </c>
      <c r="K44">
        <v>55</v>
      </c>
      <c r="L44">
        <v>53</v>
      </c>
    </row>
    <row r="45" spans="2:12" ht="12.75">
      <c r="B45" s="2">
        <f>C45/2.54</f>
        <v>28.74015748031496</v>
      </c>
      <c r="C45">
        <v>73</v>
      </c>
      <c r="D45">
        <v>610</v>
      </c>
      <c r="E45" s="2">
        <f>D45/36.33</f>
        <v>16.790531241398295</v>
      </c>
      <c r="F45" s="3">
        <f>E45/C45</f>
        <v>0.23000727727942868</v>
      </c>
      <c r="H45">
        <v>67</v>
      </c>
      <c r="I45">
        <v>70</v>
      </c>
      <c r="J45">
        <v>55</v>
      </c>
      <c r="K45">
        <v>57</v>
      </c>
      <c r="L45">
        <v>52</v>
      </c>
    </row>
    <row r="46" spans="2:12" ht="12.75">
      <c r="B46" s="2">
        <f>C46/2.54</f>
        <v>28.346456692913385</v>
      </c>
      <c r="C46">
        <v>72</v>
      </c>
      <c r="D46">
        <v>620</v>
      </c>
      <c r="E46" s="2">
        <f>D46/36.33</f>
        <v>17.06578585191302</v>
      </c>
      <c r="F46" s="3">
        <f>E46/C46</f>
        <v>0.23702480349879196</v>
      </c>
      <c r="H46">
        <v>68</v>
      </c>
      <c r="I46">
        <v>64</v>
      </c>
      <c r="J46">
        <v>54</v>
      </c>
      <c r="K46">
        <v>57</v>
      </c>
      <c r="L46">
        <v>47</v>
      </c>
    </row>
    <row r="47" spans="2:12" ht="12.75">
      <c r="B47" s="2">
        <f>C47/2.54</f>
        <v>28.346456692913385</v>
      </c>
      <c r="C47">
        <v>72</v>
      </c>
      <c r="D47">
        <v>629</v>
      </c>
      <c r="E47" s="2">
        <f>D47/36.33</f>
        <v>17.313515001376274</v>
      </c>
      <c r="F47" s="3">
        <f>E47/C47</f>
        <v>0.24046548613022603</v>
      </c>
      <c r="H47">
        <v>63</v>
      </c>
      <c r="I47">
        <v>75</v>
      </c>
      <c r="J47">
        <v>52</v>
      </c>
      <c r="K47">
        <v>63</v>
      </c>
      <c r="L47">
        <v>53</v>
      </c>
    </row>
    <row r="48" spans="6:12" ht="12.75">
      <c r="F48" s="3"/>
      <c r="H48">
        <v>63</v>
      </c>
      <c r="I48">
        <v>72</v>
      </c>
      <c r="J48">
        <v>54</v>
      </c>
      <c r="K48">
        <v>51</v>
      </c>
      <c r="L48">
        <v>64</v>
      </c>
    </row>
    <row r="49" spans="6:12" ht="12.75">
      <c r="F49" s="3">
        <f>AVERAGE(F43:F47)</f>
        <v>0.2387939463007752</v>
      </c>
      <c r="H49">
        <v>57</v>
      </c>
      <c r="I49">
        <v>75</v>
      </c>
      <c r="J49">
        <v>49</v>
      </c>
      <c r="K49">
        <v>52</v>
      </c>
      <c r="L49">
        <v>60</v>
      </c>
    </row>
    <row r="50" spans="8:12" ht="12.75">
      <c r="H50">
        <v>71</v>
      </c>
      <c r="I50">
        <v>54</v>
      </c>
      <c r="J50">
        <v>54</v>
      </c>
      <c r="K50">
        <v>46</v>
      </c>
      <c r="L50">
        <v>66</v>
      </c>
    </row>
    <row r="51" spans="8:12" ht="12.75">
      <c r="H51">
        <v>71</v>
      </c>
      <c r="I51">
        <v>61</v>
      </c>
      <c r="J51">
        <v>60</v>
      </c>
      <c r="K51">
        <v>54</v>
      </c>
      <c r="L51">
        <v>61</v>
      </c>
    </row>
    <row r="52" spans="8:12" ht="12.75">
      <c r="H52">
        <v>72</v>
      </c>
      <c r="I52">
        <v>63</v>
      </c>
      <c r="J52">
        <v>59</v>
      </c>
      <c r="K52">
        <v>55</v>
      </c>
      <c r="L52">
        <v>69</v>
      </c>
    </row>
    <row r="54" spans="1:8" ht="12.75">
      <c r="A54" t="s">
        <v>11</v>
      </c>
      <c r="D54" s="2">
        <f>F49*H54</f>
        <v>14.580758361125334</v>
      </c>
      <c r="E54" t="s">
        <v>12</v>
      </c>
      <c r="H54" s="2">
        <f>AVERAGE(H43:L52)</f>
        <v>61.06</v>
      </c>
    </row>
    <row r="58" spans="1:5" ht="12.75">
      <c r="A58" t="s">
        <v>40</v>
      </c>
      <c r="B58" s="1" t="s">
        <v>0</v>
      </c>
      <c r="C58" s="1"/>
      <c r="E58" t="s">
        <v>6</v>
      </c>
    </row>
    <row r="59" spans="1:5" ht="12.75">
      <c r="A59" s="5">
        <v>405900</v>
      </c>
      <c r="B59" s="1" t="s">
        <v>1</v>
      </c>
      <c r="C59" s="1" t="s">
        <v>1</v>
      </c>
      <c r="D59" s="1"/>
      <c r="E59" t="s">
        <v>7</v>
      </c>
    </row>
    <row r="60" spans="1:5" ht="12.75">
      <c r="A60" s="5">
        <v>612800</v>
      </c>
      <c r="B60" s="1" t="s">
        <v>2</v>
      </c>
      <c r="C60" s="1" t="s">
        <v>3</v>
      </c>
      <c r="D60" s="1"/>
      <c r="E60" s="1" t="s">
        <v>3</v>
      </c>
    </row>
    <row r="61" spans="2:12" ht="12.75">
      <c r="B61" s="2">
        <f>C61/2.54</f>
        <v>18.89763779527559</v>
      </c>
      <c r="C61">
        <v>48</v>
      </c>
      <c r="D61">
        <v>362</v>
      </c>
      <c r="E61" s="2">
        <f>D61/36.33</f>
        <v>9.964216900633087</v>
      </c>
      <c r="F61" s="3">
        <f>E61/C61</f>
        <v>0.20758785209652264</v>
      </c>
      <c r="H61">
        <v>58</v>
      </c>
      <c r="I61">
        <v>55</v>
      </c>
      <c r="J61">
        <v>59</v>
      </c>
      <c r="K61">
        <v>60</v>
      </c>
      <c r="L61">
        <v>72</v>
      </c>
    </row>
    <row r="62" spans="2:12" ht="12.75">
      <c r="B62" s="2">
        <f>C62/2.54</f>
        <v>23.62204724409449</v>
      </c>
      <c r="C62">
        <v>60</v>
      </c>
      <c r="D62">
        <v>506</v>
      </c>
      <c r="E62" s="2">
        <f>D62/36.33</f>
        <v>13.927883292045143</v>
      </c>
      <c r="F62" s="3">
        <f>E62/C62</f>
        <v>0.23213138820075238</v>
      </c>
      <c r="H62">
        <v>57</v>
      </c>
      <c r="I62">
        <v>62</v>
      </c>
      <c r="J62">
        <v>65</v>
      </c>
      <c r="K62">
        <v>59</v>
      </c>
      <c r="L62">
        <v>68</v>
      </c>
    </row>
    <row r="63" spans="2:12" ht="12.75">
      <c r="B63" s="2">
        <f>C63/2.54</f>
        <v>21.25984251968504</v>
      </c>
      <c r="C63">
        <v>54</v>
      </c>
      <c r="D63">
        <v>404</v>
      </c>
      <c r="E63" s="2">
        <f>D63/36.33</f>
        <v>11.120286264794936</v>
      </c>
      <c r="F63" s="3">
        <f>E63/C63</f>
        <v>0.20593122712583214</v>
      </c>
      <c r="H63">
        <v>52</v>
      </c>
      <c r="I63">
        <v>64</v>
      </c>
      <c r="J63">
        <v>69</v>
      </c>
      <c r="K63">
        <v>56</v>
      </c>
      <c r="L63">
        <v>70</v>
      </c>
    </row>
    <row r="64" spans="2:12" ht="12.75">
      <c r="B64" s="2">
        <f>C64/2.54</f>
        <v>24.409448818897637</v>
      </c>
      <c r="C64">
        <v>62</v>
      </c>
      <c r="D64">
        <v>510</v>
      </c>
      <c r="E64" s="2">
        <f>D64/36.33</f>
        <v>14.037985136251033</v>
      </c>
      <c r="F64" s="3">
        <f>E64/C64</f>
        <v>0.2264191151008231</v>
      </c>
      <c r="H64">
        <v>53</v>
      </c>
      <c r="I64">
        <v>65</v>
      </c>
      <c r="J64">
        <v>68</v>
      </c>
      <c r="K64">
        <v>60</v>
      </c>
      <c r="L64">
        <v>56</v>
      </c>
    </row>
    <row r="65" spans="2:12" ht="12.75">
      <c r="B65" s="2">
        <f>C65/2.54</f>
        <v>21.653543307086615</v>
      </c>
      <c r="C65">
        <v>55</v>
      </c>
      <c r="D65">
        <v>443</v>
      </c>
      <c r="E65" s="2">
        <f>D65/36.33</f>
        <v>12.193779245802368</v>
      </c>
      <c r="F65" s="3">
        <f>E65/C65</f>
        <v>0.2217050771964067</v>
      </c>
      <c r="H65">
        <v>54</v>
      </c>
      <c r="I65">
        <v>64</v>
      </c>
      <c r="J65">
        <v>68</v>
      </c>
      <c r="K65">
        <v>66</v>
      </c>
      <c r="L65">
        <v>56</v>
      </c>
    </row>
    <row r="66" spans="6:12" ht="12.75">
      <c r="F66" s="3"/>
      <c r="H66">
        <v>63</v>
      </c>
      <c r="I66">
        <v>68</v>
      </c>
      <c r="J66">
        <v>64</v>
      </c>
      <c r="K66">
        <v>66</v>
      </c>
      <c r="L66">
        <v>50</v>
      </c>
    </row>
    <row r="67" spans="6:12" ht="12.75">
      <c r="F67" s="3">
        <f>AVERAGE(F61:F65)</f>
        <v>0.21875493194406742</v>
      </c>
      <c r="H67">
        <v>66</v>
      </c>
      <c r="I67">
        <v>64</v>
      </c>
      <c r="J67">
        <v>54</v>
      </c>
      <c r="K67">
        <v>56</v>
      </c>
      <c r="L67">
        <v>56</v>
      </c>
    </row>
    <row r="68" spans="8:12" ht="12.75">
      <c r="H68">
        <v>68</v>
      </c>
      <c r="I68">
        <v>58</v>
      </c>
      <c r="J68">
        <v>67</v>
      </c>
      <c r="K68">
        <v>69</v>
      </c>
      <c r="L68">
        <v>59</v>
      </c>
    </row>
    <row r="69" spans="8:12" ht="12.75">
      <c r="H69">
        <v>70</v>
      </c>
      <c r="I69">
        <v>67</v>
      </c>
      <c r="J69">
        <v>68</v>
      </c>
      <c r="K69">
        <v>58</v>
      </c>
      <c r="L69">
        <v>61</v>
      </c>
    </row>
    <row r="70" spans="8:12" ht="12.75">
      <c r="H70">
        <v>66</v>
      </c>
      <c r="I70">
        <v>64</v>
      </c>
      <c r="J70">
        <v>68</v>
      </c>
      <c r="K70">
        <v>70</v>
      </c>
      <c r="L70">
        <v>51</v>
      </c>
    </row>
    <row r="72" spans="1:8" ht="12.75">
      <c r="A72" t="s">
        <v>11</v>
      </c>
      <c r="D72" s="2">
        <f>F67*H72</f>
        <v>13.59343147100435</v>
      </c>
      <c r="E72" t="s">
        <v>12</v>
      </c>
      <c r="H72" s="2">
        <f>AVERAGE(H61:L70)</f>
        <v>62.14</v>
      </c>
    </row>
    <row r="76" spans="1:5" ht="12.75">
      <c r="A76" t="s">
        <v>41</v>
      </c>
      <c r="B76" s="1" t="s">
        <v>0</v>
      </c>
      <c r="C76" s="1"/>
      <c r="E76" t="s">
        <v>6</v>
      </c>
    </row>
    <row r="77" spans="1:5" ht="12.75">
      <c r="A77" s="5">
        <v>405700</v>
      </c>
      <c r="B77" s="1" t="s">
        <v>1</v>
      </c>
      <c r="C77" s="1" t="s">
        <v>1</v>
      </c>
      <c r="D77" s="1"/>
      <c r="E77" t="s">
        <v>7</v>
      </c>
    </row>
    <row r="78" spans="1:5" ht="12.75">
      <c r="A78" s="5">
        <v>612800</v>
      </c>
      <c r="B78" s="1" t="s">
        <v>2</v>
      </c>
      <c r="C78" s="1" t="s">
        <v>3</v>
      </c>
      <c r="D78" s="1"/>
      <c r="E78" s="1" t="s">
        <v>3</v>
      </c>
    </row>
    <row r="79" spans="2:12" ht="12.75">
      <c r="B79" s="2">
        <f>C79/2.54</f>
        <v>27.95275590551181</v>
      </c>
      <c r="C79">
        <v>71</v>
      </c>
      <c r="D79">
        <v>521</v>
      </c>
      <c r="E79" s="2">
        <f>D79/36.33</f>
        <v>14.340765207817231</v>
      </c>
      <c r="F79" s="3">
        <f>E79/C79</f>
        <v>0.20198260856080608</v>
      </c>
      <c r="H79">
        <v>64</v>
      </c>
      <c r="I79">
        <v>71</v>
      </c>
      <c r="J79">
        <v>70</v>
      </c>
      <c r="K79">
        <v>60</v>
      </c>
      <c r="L79">
        <v>67</v>
      </c>
    </row>
    <row r="80" spans="2:12" ht="12.75">
      <c r="B80" s="2">
        <f>C80/2.54</f>
        <v>25.196850393700785</v>
      </c>
      <c r="C80">
        <v>64</v>
      </c>
      <c r="D80">
        <v>407</v>
      </c>
      <c r="E80" s="2">
        <f>D80/36.33</f>
        <v>11.202862647949354</v>
      </c>
      <c r="F80" s="3">
        <f>E80/C80</f>
        <v>0.17504472887420866</v>
      </c>
      <c r="H80">
        <v>54</v>
      </c>
      <c r="I80">
        <v>71</v>
      </c>
      <c r="J80">
        <v>62</v>
      </c>
      <c r="K80">
        <v>59</v>
      </c>
      <c r="L80">
        <v>68</v>
      </c>
    </row>
    <row r="81" spans="2:12" ht="12.75">
      <c r="B81" s="2">
        <f>C81/2.54</f>
        <v>25.984251968503937</v>
      </c>
      <c r="C81">
        <v>66</v>
      </c>
      <c r="D81">
        <v>474</v>
      </c>
      <c r="E81" s="2">
        <f>D81/36.33</f>
        <v>13.047068538398019</v>
      </c>
      <c r="F81" s="3">
        <f>E81/C81</f>
        <v>0.19768285664239424</v>
      </c>
      <c r="H81">
        <v>65</v>
      </c>
      <c r="I81">
        <v>70</v>
      </c>
      <c r="J81">
        <v>64</v>
      </c>
      <c r="K81">
        <v>57</v>
      </c>
      <c r="L81">
        <v>65</v>
      </c>
    </row>
    <row r="82" spans="2:12" ht="12.75">
      <c r="B82" s="2">
        <f>C82/2.54</f>
        <v>25.984251968503937</v>
      </c>
      <c r="C82">
        <v>66</v>
      </c>
      <c r="D82">
        <v>514</v>
      </c>
      <c r="E82" s="2">
        <f>D82/36.33</f>
        <v>14.148086980456924</v>
      </c>
      <c r="F82" s="3">
        <f>E82/C82</f>
        <v>0.21436495424934732</v>
      </c>
      <c r="H82">
        <v>68</v>
      </c>
      <c r="I82">
        <v>67</v>
      </c>
      <c r="J82">
        <v>74</v>
      </c>
      <c r="K82">
        <v>61</v>
      </c>
      <c r="L82">
        <v>65</v>
      </c>
    </row>
    <row r="83" spans="2:12" ht="12.75">
      <c r="B83" s="2">
        <f>C83/2.54</f>
        <v>27.559055118110237</v>
      </c>
      <c r="C83">
        <v>70</v>
      </c>
      <c r="D83">
        <v>596</v>
      </c>
      <c r="E83" s="2">
        <f>D83/36.33</f>
        <v>16.405174786677676</v>
      </c>
      <c r="F83" s="3">
        <f>E83/C83</f>
        <v>0.23435963980968108</v>
      </c>
      <c r="H83">
        <v>63</v>
      </c>
      <c r="I83">
        <v>69</v>
      </c>
      <c r="J83">
        <v>67</v>
      </c>
      <c r="K83">
        <v>57</v>
      </c>
      <c r="L83">
        <v>59</v>
      </c>
    </row>
    <row r="84" spans="6:12" ht="12.75">
      <c r="F84" s="3"/>
      <c r="H84">
        <v>60</v>
      </c>
      <c r="I84">
        <v>64</v>
      </c>
      <c r="J84">
        <v>65</v>
      </c>
      <c r="K84">
        <v>64</v>
      </c>
      <c r="L84">
        <v>60</v>
      </c>
    </row>
    <row r="85" spans="6:12" ht="12.75">
      <c r="F85" s="3">
        <f>AVERAGE(F79:F83)</f>
        <v>0.20468695762728747</v>
      </c>
      <c r="H85">
        <v>64</v>
      </c>
      <c r="I85">
        <v>66</v>
      </c>
      <c r="J85">
        <v>66</v>
      </c>
      <c r="K85">
        <v>60</v>
      </c>
      <c r="L85">
        <v>70</v>
      </c>
    </row>
    <row r="86" spans="8:12" ht="12.75">
      <c r="H86">
        <v>70</v>
      </c>
      <c r="I86">
        <v>66</v>
      </c>
      <c r="J86">
        <v>66</v>
      </c>
      <c r="K86">
        <v>66</v>
      </c>
      <c r="L86">
        <v>69</v>
      </c>
    </row>
    <row r="87" spans="8:12" ht="12.75">
      <c r="H87">
        <v>73</v>
      </c>
      <c r="I87">
        <v>65</v>
      </c>
      <c r="J87">
        <v>66</v>
      </c>
      <c r="K87">
        <v>63</v>
      </c>
      <c r="L87">
        <v>74</v>
      </c>
    </row>
    <row r="88" spans="8:12" ht="12.75">
      <c r="H88">
        <v>70</v>
      </c>
      <c r="I88">
        <v>52</v>
      </c>
      <c r="J88">
        <v>67</v>
      </c>
      <c r="K88">
        <v>74</v>
      </c>
      <c r="L88">
        <v>68</v>
      </c>
    </row>
    <row r="90" spans="1:8" ht="12.75">
      <c r="A90" t="s">
        <v>11</v>
      </c>
      <c r="D90" s="2">
        <f>F85*H90</f>
        <v>13.366058333061872</v>
      </c>
      <c r="E90" t="s">
        <v>12</v>
      </c>
      <c r="H90" s="2">
        <f>AVERAGE(H79:L88)</f>
        <v>65.3</v>
      </c>
    </row>
    <row r="94" spans="1:5" ht="12.75">
      <c r="A94" t="s">
        <v>42</v>
      </c>
      <c r="B94" s="1" t="s">
        <v>0</v>
      </c>
      <c r="C94" s="1"/>
      <c r="E94" t="s">
        <v>6</v>
      </c>
    </row>
    <row r="95" spans="1:5" ht="12.75">
      <c r="A95" s="5">
        <v>405570</v>
      </c>
      <c r="B95" s="1" t="s">
        <v>1</v>
      </c>
      <c r="C95" s="1" t="s">
        <v>1</v>
      </c>
      <c r="D95" s="1"/>
      <c r="E95" t="s">
        <v>7</v>
      </c>
    </row>
    <row r="96" spans="1:5" ht="12.75">
      <c r="A96" s="5">
        <v>612800</v>
      </c>
      <c r="B96" s="1" t="s">
        <v>2</v>
      </c>
      <c r="C96" s="1" t="s">
        <v>3</v>
      </c>
      <c r="D96" s="1"/>
      <c r="E96" s="1" t="s">
        <v>3</v>
      </c>
    </row>
    <row r="97" spans="2:12" ht="12.75">
      <c r="B97" s="2">
        <f>C97/2.54</f>
        <v>22.04724409448819</v>
      </c>
      <c r="C97">
        <v>56</v>
      </c>
      <c r="D97">
        <v>403</v>
      </c>
      <c r="E97" s="2">
        <f>D97/36.33</f>
        <v>11.092760803743463</v>
      </c>
      <c r="F97" s="3">
        <f>E97/C97</f>
        <v>0.19808501435256184</v>
      </c>
      <c r="H97">
        <v>52</v>
      </c>
      <c r="I97">
        <v>55</v>
      </c>
      <c r="J97">
        <v>58</v>
      </c>
      <c r="K97">
        <v>52</v>
      </c>
      <c r="L97">
        <v>55</v>
      </c>
    </row>
    <row r="98" spans="2:12" ht="12.75">
      <c r="B98" s="2">
        <f>C98/2.54</f>
        <v>22.834645669291337</v>
      </c>
      <c r="C98">
        <v>58</v>
      </c>
      <c r="D98">
        <v>422</v>
      </c>
      <c r="E98" s="2">
        <f>D98/36.33</f>
        <v>11.615744563721442</v>
      </c>
      <c r="F98" s="3">
        <f>E98/C98</f>
        <v>0.20027145799519727</v>
      </c>
      <c r="H98">
        <v>49</v>
      </c>
      <c r="I98">
        <v>52</v>
      </c>
      <c r="J98">
        <v>51</v>
      </c>
      <c r="K98">
        <v>41</v>
      </c>
      <c r="L98">
        <v>46</v>
      </c>
    </row>
    <row r="99" spans="2:12" ht="12.75">
      <c r="B99" s="2">
        <f>C99/2.54</f>
        <v>24.015748031496063</v>
      </c>
      <c r="C99">
        <v>61</v>
      </c>
      <c r="D99">
        <v>495</v>
      </c>
      <c r="E99" s="2">
        <f>D99/36.33</f>
        <v>13.625103220478943</v>
      </c>
      <c r="F99" s="3">
        <f>E99/C99</f>
        <v>0.22336234787670398</v>
      </c>
      <c r="H99">
        <v>50</v>
      </c>
      <c r="I99">
        <v>54</v>
      </c>
      <c r="J99">
        <v>51</v>
      </c>
      <c r="K99">
        <v>43</v>
      </c>
      <c r="L99">
        <v>49</v>
      </c>
    </row>
    <row r="100" spans="2:12" ht="12.75">
      <c r="B100" s="2">
        <f>C100/2.54</f>
        <v>20.47244094488189</v>
      </c>
      <c r="C100">
        <v>52</v>
      </c>
      <c r="D100">
        <v>402</v>
      </c>
      <c r="E100" s="2">
        <f>D100/36.33</f>
        <v>11.06523534269199</v>
      </c>
      <c r="F100" s="3">
        <f>E100/C100</f>
        <v>0.21279298735946134</v>
      </c>
      <c r="H100">
        <v>56</v>
      </c>
      <c r="I100">
        <v>55</v>
      </c>
      <c r="J100">
        <v>51</v>
      </c>
      <c r="K100">
        <v>43</v>
      </c>
      <c r="L100">
        <v>60</v>
      </c>
    </row>
    <row r="101" spans="2:12" ht="12.75">
      <c r="B101" s="2">
        <f>C101/2.54</f>
        <v>23.228346456692915</v>
      </c>
      <c r="C101">
        <v>59</v>
      </c>
      <c r="D101">
        <v>462</v>
      </c>
      <c r="E101" s="2">
        <f>D101/36.33</f>
        <v>12.716763005780347</v>
      </c>
      <c r="F101" s="3">
        <f>E101/C101</f>
        <v>0.21553835603017538</v>
      </c>
      <c r="H101">
        <v>55</v>
      </c>
      <c r="I101">
        <v>56</v>
      </c>
      <c r="J101">
        <v>49</v>
      </c>
      <c r="K101">
        <v>54</v>
      </c>
      <c r="L101">
        <v>39</v>
      </c>
    </row>
    <row r="102" spans="6:12" ht="12.75">
      <c r="F102" s="3"/>
      <c r="H102">
        <v>55</v>
      </c>
      <c r="I102">
        <v>58</v>
      </c>
      <c r="J102">
        <v>49</v>
      </c>
      <c r="K102">
        <v>57</v>
      </c>
      <c r="L102">
        <v>36</v>
      </c>
    </row>
    <row r="103" spans="6:12" ht="12.75">
      <c r="F103" s="3">
        <f>AVERAGE(F97:F101)</f>
        <v>0.21001003272281996</v>
      </c>
      <c r="H103">
        <v>56</v>
      </c>
      <c r="I103">
        <v>54</v>
      </c>
      <c r="J103">
        <v>54</v>
      </c>
      <c r="K103">
        <v>56</v>
      </c>
      <c r="L103">
        <v>39</v>
      </c>
    </row>
    <row r="104" spans="8:12" ht="12.75">
      <c r="H104">
        <v>54</v>
      </c>
      <c r="I104">
        <v>45</v>
      </c>
      <c r="J104">
        <v>52</v>
      </c>
      <c r="K104">
        <v>48</v>
      </c>
      <c r="L104">
        <v>48</v>
      </c>
    </row>
    <row r="105" spans="8:12" ht="12.75">
      <c r="H105">
        <v>58</v>
      </c>
      <c r="I105">
        <v>45</v>
      </c>
      <c r="J105">
        <v>53</v>
      </c>
      <c r="K105">
        <v>52</v>
      </c>
      <c r="L105">
        <v>48</v>
      </c>
    </row>
    <row r="106" spans="8:12" ht="12.75">
      <c r="H106">
        <v>51</v>
      </c>
      <c r="I106">
        <v>54</v>
      </c>
      <c r="J106">
        <v>54</v>
      </c>
      <c r="K106">
        <v>49</v>
      </c>
      <c r="L106">
        <v>47</v>
      </c>
    </row>
    <row r="108" spans="1:8" ht="12.75">
      <c r="A108" t="s">
        <v>11</v>
      </c>
      <c r="D108" s="2">
        <f>F103*H108</f>
        <v>10.702111267554905</v>
      </c>
      <c r="E108" t="s">
        <v>12</v>
      </c>
      <c r="H108" s="2">
        <f>AVERAGE(H97:L106)</f>
        <v>50.96</v>
      </c>
    </row>
    <row r="111" spans="1:7" ht="12.75">
      <c r="A111" t="s">
        <v>43</v>
      </c>
      <c r="E111" s="2">
        <f>(D108+D90+D72+D54+D36+D18)/6</f>
        <v>12.66223469038263</v>
      </c>
      <c r="F111" t="s">
        <v>12</v>
      </c>
      <c r="G111" s="4">
        <v>37026</v>
      </c>
    </row>
    <row r="112" spans="3:5" ht="12.75">
      <c r="C112" t="s">
        <v>48</v>
      </c>
      <c r="E112" s="3">
        <f>(F103+F85+F67+F49+F31+F13)/6</f>
        <v>0.22117498998882287</v>
      </c>
    </row>
    <row r="113" ht="12.75">
      <c r="E113" s="2">
        <f>(H108+H90+H72+H54+H36+H18)/6</f>
        <v>57.15</v>
      </c>
    </row>
    <row r="114" spans="1:13" ht="12.75">
      <c r="A114" s="6" t="s">
        <v>44</v>
      </c>
      <c r="B114" s="6" t="s">
        <v>44</v>
      </c>
      <c r="C114" s="6" t="s">
        <v>44</v>
      </c>
      <c r="D114" s="6" t="s">
        <v>44</v>
      </c>
      <c r="E114" s="6" t="s">
        <v>44</v>
      </c>
      <c r="F114" s="6" t="s">
        <v>44</v>
      </c>
      <c r="G114" s="6" t="s">
        <v>44</v>
      </c>
      <c r="H114" s="6" t="s">
        <v>44</v>
      </c>
      <c r="I114" s="6" t="s">
        <v>44</v>
      </c>
      <c r="J114" s="6" t="s">
        <v>44</v>
      </c>
      <c r="K114" s="6" t="s">
        <v>44</v>
      </c>
      <c r="L114" s="6" t="s">
        <v>44</v>
      </c>
      <c r="M114" s="6" t="s">
        <v>44</v>
      </c>
    </row>
    <row r="115" spans="1:11" ht="12.75">
      <c r="A115" t="s">
        <v>36</v>
      </c>
      <c r="G115" t="s">
        <v>8</v>
      </c>
      <c r="K115" s="4">
        <v>37030</v>
      </c>
    </row>
    <row r="116" ht="14.25">
      <c r="G116" t="s">
        <v>10</v>
      </c>
    </row>
    <row r="118" spans="1:5" ht="12.75">
      <c r="A118" t="s">
        <v>37</v>
      </c>
      <c r="B118" s="1" t="s">
        <v>0</v>
      </c>
      <c r="C118" s="1"/>
      <c r="E118" t="s">
        <v>6</v>
      </c>
    </row>
    <row r="119" spans="1:5" ht="12.75">
      <c r="A119" s="5">
        <v>406500</v>
      </c>
      <c r="B119" s="1" t="s">
        <v>1</v>
      </c>
      <c r="C119" s="1" t="s">
        <v>1</v>
      </c>
      <c r="D119" s="1" t="s">
        <v>4</v>
      </c>
      <c r="E119" t="s">
        <v>7</v>
      </c>
    </row>
    <row r="120" spans="1:5" ht="12.75">
      <c r="A120" s="5">
        <v>612800</v>
      </c>
      <c r="B120" s="1" t="s">
        <v>2</v>
      </c>
      <c r="C120" s="1" t="s">
        <v>3</v>
      </c>
      <c r="D120" s="1" t="s">
        <v>5</v>
      </c>
      <c r="E120" s="1" t="s">
        <v>3</v>
      </c>
    </row>
    <row r="121" spans="2:12" ht="12.75">
      <c r="B121" s="2">
        <f>C121/2.54</f>
        <v>16.141732283464567</v>
      </c>
      <c r="C121">
        <v>41</v>
      </c>
      <c r="D121">
        <v>324</v>
      </c>
      <c r="E121" s="2">
        <f>D121/36.33</f>
        <v>8.918249380677127</v>
      </c>
      <c r="F121" s="3">
        <f>E121/C121</f>
        <v>0.2175182775774909</v>
      </c>
      <c r="H121">
        <v>38</v>
      </c>
      <c r="I121">
        <v>45</v>
      </c>
      <c r="J121">
        <v>39</v>
      </c>
      <c r="K121">
        <v>42</v>
      </c>
      <c r="L121">
        <v>41</v>
      </c>
    </row>
    <row r="122" spans="2:12" ht="12.75">
      <c r="B122" s="2">
        <f>C122/2.54</f>
        <v>16.53543307086614</v>
      </c>
      <c r="C122">
        <v>42</v>
      </c>
      <c r="D122">
        <v>336</v>
      </c>
      <c r="E122" s="2">
        <f>D122/36.33</f>
        <v>9.248554913294798</v>
      </c>
      <c r="F122" s="3">
        <f>E122/C122</f>
        <v>0.22020368841178092</v>
      </c>
      <c r="H122">
        <v>36</v>
      </c>
      <c r="I122">
        <v>46</v>
      </c>
      <c r="J122">
        <v>41</v>
      </c>
      <c r="K122">
        <v>43</v>
      </c>
      <c r="L122">
        <v>43</v>
      </c>
    </row>
    <row r="123" spans="2:12" ht="12.75">
      <c r="B123" s="2">
        <f>C123/2.54</f>
        <v>13.385826771653543</v>
      </c>
      <c r="C123">
        <v>34</v>
      </c>
      <c r="D123">
        <v>272</v>
      </c>
      <c r="E123" s="2">
        <f>D123/36.33</f>
        <v>7.486925406000551</v>
      </c>
      <c r="F123" s="3">
        <f>E123/C123</f>
        <v>0.2202036884117809</v>
      </c>
      <c r="H123">
        <v>46</v>
      </c>
      <c r="I123">
        <v>49</v>
      </c>
      <c r="J123">
        <v>41</v>
      </c>
      <c r="K123">
        <v>44</v>
      </c>
      <c r="L123">
        <v>43</v>
      </c>
    </row>
    <row r="124" spans="2:12" ht="12.75">
      <c r="B124" s="2">
        <f>C124/2.54</f>
        <v>16.929133858267715</v>
      </c>
      <c r="C124">
        <v>43</v>
      </c>
      <c r="D124">
        <v>390</v>
      </c>
      <c r="E124" s="2">
        <f>D124/36.33</f>
        <v>10.73492981007432</v>
      </c>
      <c r="F124" s="3">
        <f>E124/C124</f>
        <v>0.24964953046684465</v>
      </c>
      <c r="H124">
        <v>47</v>
      </c>
      <c r="I124">
        <v>50</v>
      </c>
      <c r="J124">
        <v>40</v>
      </c>
      <c r="K124">
        <v>42</v>
      </c>
      <c r="L124">
        <v>42</v>
      </c>
    </row>
    <row r="125" spans="2:12" ht="12.75">
      <c r="B125" s="2">
        <f>C125/2.54</f>
        <v>16.53543307086614</v>
      </c>
      <c r="C125">
        <v>42</v>
      </c>
      <c r="D125">
        <v>329</v>
      </c>
      <c r="E125" s="2">
        <f>D125/36.33</f>
        <v>9.05587668593449</v>
      </c>
      <c r="F125" s="3">
        <f>E125/C125</f>
        <v>0.2156161115698688</v>
      </c>
      <c r="H125">
        <v>42</v>
      </c>
      <c r="I125">
        <v>43</v>
      </c>
      <c r="J125">
        <v>39</v>
      </c>
      <c r="K125">
        <v>42</v>
      </c>
      <c r="L125">
        <v>44</v>
      </c>
    </row>
    <row r="126" spans="6:12" ht="12.75">
      <c r="F126" s="3"/>
      <c r="H126">
        <v>41</v>
      </c>
      <c r="I126">
        <v>47</v>
      </c>
      <c r="J126">
        <v>42</v>
      </c>
      <c r="K126">
        <v>43</v>
      </c>
      <c r="L126">
        <v>44</v>
      </c>
    </row>
    <row r="127" spans="6:12" ht="12.75">
      <c r="F127" s="3">
        <f>AVERAGE(F121:F125)</f>
        <v>0.22463825928755324</v>
      </c>
      <c r="H127">
        <v>36</v>
      </c>
      <c r="I127">
        <v>45</v>
      </c>
      <c r="J127">
        <v>43</v>
      </c>
      <c r="K127">
        <v>39</v>
      </c>
      <c r="L127">
        <v>45</v>
      </c>
    </row>
    <row r="128" spans="8:12" ht="12.75">
      <c r="H128">
        <v>40</v>
      </c>
      <c r="I128">
        <v>45</v>
      </c>
      <c r="J128">
        <v>44</v>
      </c>
      <c r="K128">
        <v>32</v>
      </c>
      <c r="L128">
        <v>45</v>
      </c>
    </row>
    <row r="129" spans="8:12" ht="12.75">
      <c r="H129">
        <v>42</v>
      </c>
      <c r="I129">
        <v>41</v>
      </c>
      <c r="J129">
        <v>46</v>
      </c>
      <c r="K129">
        <v>30</v>
      </c>
      <c r="L129">
        <v>47</v>
      </c>
    </row>
    <row r="130" spans="8:12" ht="12.75">
      <c r="H130">
        <v>43</v>
      </c>
      <c r="I130">
        <v>42</v>
      </c>
      <c r="J130">
        <v>44</v>
      </c>
      <c r="K130">
        <v>34</v>
      </c>
      <c r="L130">
        <v>47</v>
      </c>
    </row>
    <row r="132" spans="1:8" ht="12.75">
      <c r="A132" t="s">
        <v>11</v>
      </c>
      <c r="D132" s="2">
        <f>F127*H132</f>
        <v>9.502198367863501</v>
      </c>
      <c r="E132" t="s">
        <v>12</v>
      </c>
      <c r="H132" s="2">
        <f>AVERAGE(H121:L130)</f>
        <v>42.3</v>
      </c>
    </row>
    <row r="136" spans="1:5" ht="12.75">
      <c r="A136" t="s">
        <v>38</v>
      </c>
      <c r="B136" s="1" t="s">
        <v>0</v>
      </c>
      <c r="C136" s="1"/>
      <c r="E136" t="s">
        <v>6</v>
      </c>
    </row>
    <row r="137" spans="1:5" ht="12.75">
      <c r="A137" s="5">
        <v>406300</v>
      </c>
      <c r="B137" s="1" t="s">
        <v>1</v>
      </c>
      <c r="C137" s="1" t="s">
        <v>1</v>
      </c>
      <c r="D137" s="1" t="s">
        <v>4</v>
      </c>
      <c r="E137" t="s">
        <v>7</v>
      </c>
    </row>
    <row r="138" spans="1:5" ht="12.75">
      <c r="A138" s="5">
        <v>612800</v>
      </c>
      <c r="B138" s="1" t="s">
        <v>2</v>
      </c>
      <c r="C138" s="1" t="s">
        <v>3</v>
      </c>
      <c r="D138" s="1" t="s">
        <v>5</v>
      </c>
      <c r="E138" s="1" t="s">
        <v>3</v>
      </c>
    </row>
    <row r="139" spans="2:12" ht="12.75">
      <c r="B139" s="2">
        <f>C139/2.54</f>
        <v>24.409448818897637</v>
      </c>
      <c r="C139">
        <v>62</v>
      </c>
      <c r="D139">
        <v>562</v>
      </c>
      <c r="E139" s="2">
        <f>D139/36.33</f>
        <v>15.46930911092761</v>
      </c>
      <c r="F139" s="3">
        <f>E139/C139</f>
        <v>0.24950498566012272</v>
      </c>
      <c r="H139">
        <v>55</v>
      </c>
      <c r="I139">
        <v>56</v>
      </c>
      <c r="J139">
        <v>59</v>
      </c>
      <c r="K139">
        <v>61</v>
      </c>
      <c r="L139">
        <v>70</v>
      </c>
    </row>
    <row r="140" spans="2:12" ht="12.75">
      <c r="B140" s="2">
        <f>C140/2.54</f>
        <v>22.440944881889763</v>
      </c>
      <c r="C140">
        <v>57</v>
      </c>
      <c r="D140">
        <v>495</v>
      </c>
      <c r="E140" s="2">
        <f>D140/36.33</f>
        <v>13.625103220478943</v>
      </c>
      <c r="F140" s="3">
        <f>E140/C140</f>
        <v>0.23903689860489374</v>
      </c>
      <c r="H140">
        <v>51</v>
      </c>
      <c r="I140">
        <v>66</v>
      </c>
      <c r="J140">
        <v>64</v>
      </c>
      <c r="K140">
        <v>67</v>
      </c>
      <c r="L140">
        <v>63</v>
      </c>
    </row>
    <row r="141" spans="2:12" ht="12.75">
      <c r="B141" s="2">
        <f>C141/2.54</f>
        <v>21.653543307086615</v>
      </c>
      <c r="C141">
        <v>55</v>
      </c>
      <c r="D141">
        <v>508</v>
      </c>
      <c r="E141" s="2">
        <f>D141/36.33</f>
        <v>13.982934214148088</v>
      </c>
      <c r="F141" s="3">
        <f>E141/C141</f>
        <v>0.2542351675299652</v>
      </c>
      <c r="H141">
        <v>57</v>
      </c>
      <c r="I141">
        <v>67</v>
      </c>
      <c r="J141">
        <v>49</v>
      </c>
      <c r="K141">
        <v>63</v>
      </c>
      <c r="L141">
        <v>60</v>
      </c>
    </row>
    <row r="142" spans="2:12" ht="12.75">
      <c r="B142" s="2">
        <f>C142/2.54</f>
        <v>21.25984251968504</v>
      </c>
      <c r="C142">
        <v>54</v>
      </c>
      <c r="D142">
        <v>445</v>
      </c>
      <c r="E142" s="2">
        <f>D142/36.33</f>
        <v>12.248830167905313</v>
      </c>
      <c r="F142" s="3">
        <f>E142/C142</f>
        <v>0.22683018829454282</v>
      </c>
      <c r="H142">
        <v>54</v>
      </c>
      <c r="I142">
        <v>57</v>
      </c>
      <c r="J142">
        <v>70</v>
      </c>
      <c r="K142">
        <v>62</v>
      </c>
      <c r="L142">
        <v>71</v>
      </c>
    </row>
    <row r="143" spans="2:12" ht="12.75">
      <c r="B143" s="2">
        <f>C143/2.54</f>
        <v>20.47244094488189</v>
      </c>
      <c r="C143">
        <v>52</v>
      </c>
      <c r="D143">
        <v>488</v>
      </c>
      <c r="E143" s="2">
        <f>D143/36.33</f>
        <v>13.432424993118635</v>
      </c>
      <c r="F143" s="3">
        <f>E143/C143</f>
        <v>0.25831586525228145</v>
      </c>
      <c r="H143">
        <v>54</v>
      </c>
      <c r="I143">
        <v>57</v>
      </c>
      <c r="J143">
        <v>72</v>
      </c>
      <c r="K143">
        <v>60</v>
      </c>
      <c r="L143">
        <v>63</v>
      </c>
    </row>
    <row r="144" spans="6:12" ht="12.75">
      <c r="F144" s="3"/>
      <c r="H144">
        <v>59</v>
      </c>
      <c r="I144">
        <v>54</v>
      </c>
      <c r="J144">
        <v>73</v>
      </c>
      <c r="K144">
        <v>63</v>
      </c>
      <c r="L144">
        <v>66</v>
      </c>
    </row>
    <row r="145" spans="6:12" ht="12.75">
      <c r="F145" s="3">
        <f>AVERAGE(F139:F143)</f>
        <v>0.2455846210683612</v>
      </c>
      <c r="H145">
        <v>58</v>
      </c>
      <c r="I145">
        <v>54</v>
      </c>
      <c r="J145">
        <v>73</v>
      </c>
      <c r="K145">
        <v>54</v>
      </c>
      <c r="L145">
        <v>67</v>
      </c>
    </row>
    <row r="146" spans="8:12" ht="12.75">
      <c r="H146">
        <v>56</v>
      </c>
      <c r="I146">
        <v>52</v>
      </c>
      <c r="J146">
        <v>69</v>
      </c>
      <c r="K146">
        <v>63</v>
      </c>
      <c r="L146">
        <v>62</v>
      </c>
    </row>
    <row r="147" spans="8:12" ht="12.75">
      <c r="H147">
        <v>55</v>
      </c>
      <c r="I147">
        <v>65</v>
      </c>
      <c r="J147">
        <v>69</v>
      </c>
      <c r="K147">
        <v>57</v>
      </c>
      <c r="L147">
        <v>52</v>
      </c>
    </row>
    <row r="148" spans="8:12" ht="12.75">
      <c r="H148">
        <v>58</v>
      </c>
      <c r="I148">
        <v>61</v>
      </c>
      <c r="J148">
        <v>70</v>
      </c>
      <c r="K148">
        <v>66</v>
      </c>
      <c r="L148">
        <v>59</v>
      </c>
    </row>
    <row r="150" spans="1:8" ht="12.75">
      <c r="A150" t="s">
        <v>11</v>
      </c>
      <c r="D150" s="2">
        <f>F145*H150</f>
        <v>15.044513886647808</v>
      </c>
      <c r="E150" t="s">
        <v>12</v>
      </c>
      <c r="H150" s="2">
        <f>AVERAGE(H139:L148)</f>
        <v>61.26</v>
      </c>
    </row>
    <row r="154" spans="1:5" ht="12.75">
      <c r="A154" t="s">
        <v>39</v>
      </c>
      <c r="B154" s="1" t="s">
        <v>0</v>
      </c>
      <c r="C154" s="1"/>
      <c r="E154" t="s">
        <v>6</v>
      </c>
    </row>
    <row r="155" spans="1:5" ht="12.75">
      <c r="A155" s="5">
        <v>406100</v>
      </c>
      <c r="B155" s="1" t="s">
        <v>1</v>
      </c>
      <c r="C155" s="1" t="s">
        <v>1</v>
      </c>
      <c r="D155" s="1" t="s">
        <v>4</v>
      </c>
      <c r="E155" t="s">
        <v>7</v>
      </c>
    </row>
    <row r="156" spans="1:5" ht="12.75">
      <c r="A156" s="5">
        <v>612800</v>
      </c>
      <c r="B156" s="1" t="s">
        <v>2</v>
      </c>
      <c r="C156" s="1" t="s">
        <v>3</v>
      </c>
      <c r="D156" s="1" t="s">
        <v>5</v>
      </c>
      <c r="E156" s="1" t="s">
        <v>3</v>
      </c>
    </row>
    <row r="157" spans="2:12" ht="12.75">
      <c r="B157" s="2">
        <f>C157/2.54</f>
        <v>21.25984251968504</v>
      </c>
      <c r="C157">
        <v>54</v>
      </c>
      <c r="D157">
        <v>478</v>
      </c>
      <c r="E157" s="2">
        <f>D157/36.33</f>
        <v>13.157170382603908</v>
      </c>
      <c r="F157" s="3">
        <f>E157/C157</f>
        <v>0.24365130338155386</v>
      </c>
      <c r="H157">
        <v>64</v>
      </c>
      <c r="I157">
        <v>64</v>
      </c>
      <c r="J157">
        <v>69</v>
      </c>
      <c r="K157">
        <v>63</v>
      </c>
      <c r="L157">
        <v>53</v>
      </c>
    </row>
    <row r="158" spans="2:12" ht="12.75">
      <c r="B158" s="2">
        <f>C158/2.54</f>
        <v>25.984251968503937</v>
      </c>
      <c r="C158">
        <v>66</v>
      </c>
      <c r="D158">
        <v>575</v>
      </c>
      <c r="E158" s="2">
        <f>D158/36.33</f>
        <v>15.827140104596753</v>
      </c>
      <c r="F158" s="3">
        <f>E158/C158</f>
        <v>0.2398051530999508</v>
      </c>
      <c r="H158">
        <v>72</v>
      </c>
      <c r="I158">
        <v>65</v>
      </c>
      <c r="J158">
        <v>63</v>
      </c>
      <c r="K158">
        <v>58</v>
      </c>
      <c r="L158">
        <v>56</v>
      </c>
    </row>
    <row r="159" spans="2:12" ht="12.75">
      <c r="B159" s="2">
        <f>C159/2.54</f>
        <v>21.25984251968504</v>
      </c>
      <c r="C159">
        <v>54</v>
      </c>
      <c r="D159">
        <v>511</v>
      </c>
      <c r="E159" s="2">
        <f>D159/36.33</f>
        <v>14.065510597302506</v>
      </c>
      <c r="F159" s="3">
        <f>E159/C159</f>
        <v>0.26047241846856495</v>
      </c>
      <c r="H159">
        <v>80</v>
      </c>
      <c r="I159">
        <v>65</v>
      </c>
      <c r="J159">
        <v>67</v>
      </c>
      <c r="K159">
        <v>59</v>
      </c>
      <c r="L159">
        <v>58</v>
      </c>
    </row>
    <row r="160" spans="2:12" ht="12.75">
      <c r="B160" s="2">
        <f>C160/2.54</f>
        <v>27.559055118110237</v>
      </c>
      <c r="C160">
        <v>70</v>
      </c>
      <c r="D160">
        <v>676</v>
      </c>
      <c r="E160" s="2">
        <f>D160/36.33</f>
        <v>18.607211670795486</v>
      </c>
      <c r="F160" s="3">
        <f>E160/C160</f>
        <v>0.26581730958279265</v>
      </c>
      <c r="H160">
        <v>62</v>
      </c>
      <c r="I160">
        <v>61</v>
      </c>
      <c r="J160">
        <v>64</v>
      </c>
      <c r="K160">
        <v>63</v>
      </c>
      <c r="L160">
        <v>54</v>
      </c>
    </row>
    <row r="161" spans="2:12" ht="12.75">
      <c r="B161" s="2">
        <f>C161/2.54</f>
        <v>24.80314960629921</v>
      </c>
      <c r="C161">
        <v>63</v>
      </c>
      <c r="D161">
        <v>540</v>
      </c>
      <c r="E161" s="2">
        <f>D161/36.33</f>
        <v>14.863748967795212</v>
      </c>
      <c r="F161" s="3">
        <f>E161/C161</f>
        <v>0.2359325232983367</v>
      </c>
      <c r="H161">
        <v>69</v>
      </c>
      <c r="I161">
        <v>73</v>
      </c>
      <c r="J161">
        <v>65</v>
      </c>
      <c r="K161">
        <v>63</v>
      </c>
      <c r="L161">
        <v>48</v>
      </c>
    </row>
    <row r="162" spans="6:12" ht="12.75">
      <c r="F162" s="3"/>
      <c r="H162">
        <v>69</v>
      </c>
      <c r="I162">
        <v>70</v>
      </c>
      <c r="J162">
        <v>68</v>
      </c>
      <c r="K162">
        <v>53</v>
      </c>
      <c r="L162">
        <v>55</v>
      </c>
    </row>
    <row r="163" spans="6:12" ht="12.75">
      <c r="F163" s="3">
        <f>AVERAGE(F157:F161)</f>
        <v>0.2491357415662398</v>
      </c>
      <c r="H163">
        <v>69</v>
      </c>
      <c r="I163">
        <v>77</v>
      </c>
      <c r="J163">
        <v>70</v>
      </c>
      <c r="K163">
        <v>63</v>
      </c>
      <c r="L163">
        <v>53</v>
      </c>
    </row>
    <row r="164" spans="8:12" ht="12.75">
      <c r="H164">
        <v>69</v>
      </c>
      <c r="I164">
        <v>70</v>
      </c>
      <c r="J164">
        <v>70</v>
      </c>
      <c r="K164">
        <v>59</v>
      </c>
      <c r="L164">
        <v>53</v>
      </c>
    </row>
    <row r="165" spans="8:12" ht="12.75">
      <c r="H165">
        <v>68</v>
      </c>
      <c r="I165">
        <v>75</v>
      </c>
      <c r="J165">
        <v>60</v>
      </c>
      <c r="K165">
        <v>57</v>
      </c>
      <c r="L165">
        <v>59</v>
      </c>
    </row>
    <row r="166" spans="8:12" ht="12.75">
      <c r="H166">
        <v>70</v>
      </c>
      <c r="I166">
        <v>67</v>
      </c>
      <c r="J166">
        <v>53</v>
      </c>
      <c r="K166">
        <v>50</v>
      </c>
      <c r="L166">
        <v>58</v>
      </c>
    </row>
    <row r="168" spans="1:8" ht="12.75">
      <c r="A168" t="s">
        <v>11</v>
      </c>
      <c r="D168" s="2">
        <f>F163*H168</f>
        <v>15.76032701148033</v>
      </c>
      <c r="E168" t="s">
        <v>12</v>
      </c>
      <c r="H168" s="2">
        <f>AVERAGE(H157:L166)</f>
        <v>63.26</v>
      </c>
    </row>
    <row r="172" spans="1:5" ht="12.75">
      <c r="A172" t="s">
        <v>40</v>
      </c>
      <c r="B172" s="1" t="s">
        <v>0</v>
      </c>
      <c r="C172" s="1"/>
      <c r="E172" t="s">
        <v>6</v>
      </c>
    </row>
    <row r="173" spans="1:5" ht="12.75">
      <c r="A173" s="5">
        <v>405900</v>
      </c>
      <c r="B173" s="1" t="s">
        <v>1</v>
      </c>
      <c r="C173" s="1" t="s">
        <v>1</v>
      </c>
      <c r="D173" s="1" t="s">
        <v>4</v>
      </c>
      <c r="E173" t="s">
        <v>7</v>
      </c>
    </row>
    <row r="174" spans="1:5" ht="12.75">
      <c r="A174" s="5">
        <v>612800</v>
      </c>
      <c r="B174" s="1" t="s">
        <v>2</v>
      </c>
      <c r="C174" s="1" t="s">
        <v>3</v>
      </c>
      <c r="D174" s="1" t="s">
        <v>5</v>
      </c>
      <c r="E174" s="1" t="s">
        <v>3</v>
      </c>
    </row>
    <row r="175" spans="2:12" ht="12.75">
      <c r="B175" s="2">
        <f>C175/2.54</f>
        <v>22.04724409448819</v>
      </c>
      <c r="C175">
        <v>56</v>
      </c>
      <c r="D175">
        <v>429</v>
      </c>
      <c r="E175" s="2">
        <f>D175/36.33</f>
        <v>11.808422791081751</v>
      </c>
      <c r="F175" s="3">
        <f>E175/C175</f>
        <v>0.2108646926978884</v>
      </c>
      <c r="H175">
        <v>61</v>
      </c>
      <c r="I175">
        <v>51</v>
      </c>
      <c r="J175">
        <v>54</v>
      </c>
      <c r="K175">
        <v>66</v>
      </c>
      <c r="L175">
        <v>68</v>
      </c>
    </row>
    <row r="176" spans="2:12" ht="12.75">
      <c r="B176" s="2">
        <f>C176/2.54</f>
        <v>23.62204724409449</v>
      </c>
      <c r="C176">
        <v>60</v>
      </c>
      <c r="D176">
        <v>422</v>
      </c>
      <c r="E176" s="2">
        <f>D176/36.33</f>
        <v>11.615744563721442</v>
      </c>
      <c r="F176" s="3">
        <f>E176/C176</f>
        <v>0.1935957427286907</v>
      </c>
      <c r="H176">
        <v>54</v>
      </c>
      <c r="I176">
        <v>59</v>
      </c>
      <c r="J176">
        <v>55</v>
      </c>
      <c r="K176">
        <v>69</v>
      </c>
      <c r="L176">
        <v>61</v>
      </c>
    </row>
    <row r="177" spans="2:12" ht="12.75">
      <c r="B177" s="2">
        <f>C177/2.54</f>
        <v>20.47244094488189</v>
      </c>
      <c r="C177">
        <v>52</v>
      </c>
      <c r="D177">
        <v>441</v>
      </c>
      <c r="E177" s="2">
        <f>D177/36.33</f>
        <v>12.138728323699423</v>
      </c>
      <c r="F177" s="3">
        <f>E177/C177</f>
        <v>0.23343708314806583</v>
      </c>
      <c r="H177">
        <v>53</v>
      </c>
      <c r="I177">
        <v>60</v>
      </c>
      <c r="J177">
        <v>54</v>
      </c>
      <c r="K177">
        <v>65</v>
      </c>
      <c r="L177">
        <v>63</v>
      </c>
    </row>
    <row r="178" spans="2:12" ht="12.75">
      <c r="B178" s="2">
        <f>C178/2.54</f>
        <v>24.409448818897637</v>
      </c>
      <c r="C178">
        <v>62</v>
      </c>
      <c r="D178">
        <v>493</v>
      </c>
      <c r="E178" s="2">
        <f>D178/36.33</f>
        <v>13.570052298375998</v>
      </c>
      <c r="F178" s="3">
        <f>E178/C178</f>
        <v>0.218871811264129</v>
      </c>
      <c r="H178">
        <v>55</v>
      </c>
      <c r="I178">
        <v>59</v>
      </c>
      <c r="J178">
        <v>52</v>
      </c>
      <c r="K178">
        <v>62</v>
      </c>
      <c r="L178">
        <v>67</v>
      </c>
    </row>
    <row r="179" spans="2:12" ht="12.75">
      <c r="B179" s="2">
        <f>C179/2.54</f>
        <v>20.078740157480315</v>
      </c>
      <c r="C179">
        <v>51</v>
      </c>
      <c r="D179">
        <v>380</v>
      </c>
      <c r="E179" s="2">
        <f>D179/36.33</f>
        <v>10.459675199559593</v>
      </c>
      <c r="F179" s="3">
        <f>E179/C179</f>
        <v>0.20509167057959984</v>
      </c>
      <c r="H179">
        <v>50</v>
      </c>
      <c r="I179">
        <v>61</v>
      </c>
      <c r="J179">
        <v>63</v>
      </c>
      <c r="K179">
        <v>61</v>
      </c>
      <c r="L179">
        <v>60</v>
      </c>
    </row>
    <row r="180" spans="6:12" ht="12.75">
      <c r="F180" s="3"/>
      <c r="H180">
        <v>57</v>
      </c>
      <c r="I180">
        <v>69</v>
      </c>
      <c r="J180">
        <v>62</v>
      </c>
      <c r="K180">
        <v>67</v>
      </c>
      <c r="L180">
        <v>68</v>
      </c>
    </row>
    <row r="181" spans="6:12" ht="12.75">
      <c r="F181" s="3">
        <f>AVERAGE(F175:F179)</f>
        <v>0.21237220008367474</v>
      </c>
      <c r="H181">
        <v>55</v>
      </c>
      <c r="I181">
        <v>56</v>
      </c>
      <c r="J181">
        <v>68</v>
      </c>
      <c r="K181">
        <v>73</v>
      </c>
      <c r="L181">
        <v>66</v>
      </c>
    </row>
    <row r="182" spans="8:12" ht="12.75">
      <c r="H182">
        <v>55</v>
      </c>
      <c r="I182">
        <v>64</v>
      </c>
      <c r="J182">
        <v>65</v>
      </c>
      <c r="K182">
        <v>73</v>
      </c>
      <c r="L182">
        <v>64</v>
      </c>
    </row>
    <row r="183" spans="8:12" ht="12.75">
      <c r="H183">
        <v>54</v>
      </c>
      <c r="I183">
        <v>57</v>
      </c>
      <c r="J183">
        <v>66</v>
      </c>
      <c r="K183">
        <v>69</v>
      </c>
      <c r="L183">
        <v>66</v>
      </c>
    </row>
    <row r="184" spans="8:12" ht="12.75">
      <c r="H184">
        <v>56</v>
      </c>
      <c r="I184">
        <v>49</v>
      </c>
      <c r="J184">
        <v>62</v>
      </c>
      <c r="K184">
        <v>63</v>
      </c>
      <c r="L184">
        <v>62</v>
      </c>
    </row>
    <row r="186" spans="1:8" ht="12.75">
      <c r="A186" t="s">
        <v>11</v>
      </c>
      <c r="D186" s="2">
        <f>F181*H186</f>
        <v>12.950456761102485</v>
      </c>
      <c r="E186" t="s">
        <v>12</v>
      </c>
      <c r="H186" s="2">
        <f>AVERAGE(H175:L184)</f>
        <v>60.98</v>
      </c>
    </row>
    <row r="190" spans="1:5" ht="12.75">
      <c r="A190" t="s">
        <v>41</v>
      </c>
      <c r="B190" s="1" t="s">
        <v>0</v>
      </c>
      <c r="C190" s="1"/>
      <c r="E190" t="s">
        <v>6</v>
      </c>
    </row>
    <row r="191" spans="1:5" ht="12.75">
      <c r="A191" s="5">
        <v>405700</v>
      </c>
      <c r="B191" s="1" t="s">
        <v>1</v>
      </c>
      <c r="C191" s="1" t="s">
        <v>1</v>
      </c>
      <c r="D191" s="1" t="s">
        <v>4</v>
      </c>
      <c r="E191" t="s">
        <v>7</v>
      </c>
    </row>
    <row r="192" spans="1:5" ht="12.75">
      <c r="A192" s="5">
        <v>612800</v>
      </c>
      <c r="B192" s="1" t="s">
        <v>2</v>
      </c>
      <c r="C192" s="1" t="s">
        <v>3</v>
      </c>
      <c r="D192" s="1" t="s">
        <v>5</v>
      </c>
      <c r="E192" s="1" t="s">
        <v>3</v>
      </c>
    </row>
    <row r="193" spans="2:12" ht="12.75">
      <c r="B193" s="2">
        <f>C193/2.54</f>
        <v>25.196850393700785</v>
      </c>
      <c r="C193">
        <v>64</v>
      </c>
      <c r="D193">
        <v>533</v>
      </c>
      <c r="E193" s="2">
        <f>D193/36.33</f>
        <v>14.671070740434903</v>
      </c>
      <c r="F193" s="3">
        <f>E193/C193</f>
        <v>0.22923548031929536</v>
      </c>
      <c r="H193">
        <v>65</v>
      </c>
      <c r="I193">
        <v>72</v>
      </c>
      <c r="J193">
        <v>66</v>
      </c>
      <c r="K193">
        <v>70</v>
      </c>
      <c r="L193">
        <v>64</v>
      </c>
    </row>
    <row r="194" spans="2:12" ht="12.75">
      <c r="B194" s="2">
        <f>C194/2.54</f>
        <v>25.984251968503937</v>
      </c>
      <c r="C194">
        <v>66</v>
      </c>
      <c r="D194">
        <v>617</v>
      </c>
      <c r="E194" s="2">
        <f>D194/36.33</f>
        <v>16.983209468758602</v>
      </c>
      <c r="F194" s="3">
        <f>E194/C194</f>
        <v>0.25732135558725155</v>
      </c>
      <c r="H194">
        <v>63</v>
      </c>
      <c r="I194">
        <v>55</v>
      </c>
      <c r="J194">
        <v>64</v>
      </c>
      <c r="K194">
        <v>70</v>
      </c>
      <c r="L194">
        <v>63</v>
      </c>
    </row>
    <row r="195" spans="2:12" ht="12.75">
      <c r="B195" s="2">
        <f>C195/2.54</f>
        <v>27.559055118110237</v>
      </c>
      <c r="C195">
        <v>70</v>
      </c>
      <c r="D195">
        <v>742</v>
      </c>
      <c r="E195" s="2">
        <f>D195/36.33</f>
        <v>20.423892100192678</v>
      </c>
      <c r="F195" s="3">
        <f>E195/C195</f>
        <v>0.2917698871456097</v>
      </c>
      <c r="H195">
        <v>59</v>
      </c>
      <c r="I195">
        <v>65</v>
      </c>
      <c r="J195">
        <v>63</v>
      </c>
      <c r="K195">
        <v>72</v>
      </c>
      <c r="L195">
        <v>68</v>
      </c>
    </row>
    <row r="196" spans="2:12" ht="12.75">
      <c r="B196" s="2">
        <f>C196/2.54</f>
        <v>27.95275590551181</v>
      </c>
      <c r="C196">
        <v>71</v>
      </c>
      <c r="D196">
        <v>575</v>
      </c>
      <c r="E196" s="2">
        <f>D196/36.33</f>
        <v>15.827140104596753</v>
      </c>
      <c r="F196" s="3">
        <f>E196/C196</f>
        <v>0.2229174662619261</v>
      </c>
      <c r="H196">
        <v>51</v>
      </c>
      <c r="I196">
        <v>60</v>
      </c>
      <c r="J196">
        <v>64</v>
      </c>
      <c r="K196">
        <v>69</v>
      </c>
      <c r="L196">
        <v>65</v>
      </c>
    </row>
    <row r="197" spans="2:12" ht="12.75">
      <c r="B197" s="2">
        <f>C197/2.54</f>
        <v>22.834645669291337</v>
      </c>
      <c r="C197">
        <v>58</v>
      </c>
      <c r="D197">
        <v>404</v>
      </c>
      <c r="E197" s="2">
        <f>D197/36.33</f>
        <v>11.120286264794936</v>
      </c>
      <c r="F197" s="3">
        <f>E197/C197</f>
        <v>0.19172907353094717</v>
      </c>
      <c r="H197">
        <v>59</v>
      </c>
      <c r="I197">
        <v>62</v>
      </c>
      <c r="J197">
        <v>63</v>
      </c>
      <c r="K197">
        <v>60</v>
      </c>
      <c r="L197">
        <v>65</v>
      </c>
    </row>
    <row r="198" spans="6:12" ht="12.75">
      <c r="F198" s="3"/>
      <c r="H198">
        <v>64</v>
      </c>
      <c r="I198">
        <v>62</v>
      </c>
      <c r="J198">
        <v>62</v>
      </c>
      <c r="K198">
        <v>60</v>
      </c>
      <c r="L198">
        <v>64</v>
      </c>
    </row>
    <row r="199" spans="6:12" ht="12.75">
      <c r="F199" s="3">
        <f>AVERAGE(F193:F197)</f>
        <v>0.238594652569006</v>
      </c>
      <c r="H199">
        <v>65</v>
      </c>
      <c r="I199">
        <v>59</v>
      </c>
      <c r="J199">
        <v>62</v>
      </c>
      <c r="K199">
        <v>59</v>
      </c>
      <c r="L199">
        <v>69</v>
      </c>
    </row>
    <row r="200" spans="8:12" ht="12.75">
      <c r="H200">
        <v>70</v>
      </c>
      <c r="I200">
        <v>65</v>
      </c>
      <c r="J200">
        <v>55</v>
      </c>
      <c r="K200">
        <v>63</v>
      </c>
      <c r="L200">
        <v>67</v>
      </c>
    </row>
    <row r="201" spans="8:12" ht="12.75">
      <c r="H201">
        <v>74</v>
      </c>
      <c r="I201">
        <v>65</v>
      </c>
      <c r="J201">
        <v>62</v>
      </c>
      <c r="K201">
        <v>66</v>
      </c>
      <c r="L201">
        <v>71</v>
      </c>
    </row>
    <row r="202" spans="8:12" ht="12.75">
      <c r="H202">
        <v>74</v>
      </c>
      <c r="I202">
        <v>65</v>
      </c>
      <c r="J202">
        <v>69</v>
      </c>
      <c r="K202">
        <v>60</v>
      </c>
      <c r="L202">
        <v>72</v>
      </c>
    </row>
    <row r="204" spans="1:8" ht="12.75">
      <c r="A204" t="s">
        <v>11</v>
      </c>
      <c r="D204" s="2">
        <f>F199*H204</f>
        <v>15.370267518495368</v>
      </c>
      <c r="E204" t="s">
        <v>12</v>
      </c>
      <c r="H204" s="2">
        <f>AVERAGE(H193:L202)</f>
        <v>64.42</v>
      </c>
    </row>
    <row r="208" spans="1:5" ht="12.75">
      <c r="A208" t="s">
        <v>42</v>
      </c>
      <c r="B208" s="1" t="s">
        <v>0</v>
      </c>
      <c r="C208" s="1"/>
      <c r="E208" t="s">
        <v>6</v>
      </c>
    </row>
    <row r="209" spans="1:5" ht="12.75">
      <c r="A209" s="5">
        <v>405570</v>
      </c>
      <c r="B209" s="1" t="s">
        <v>1</v>
      </c>
      <c r="C209" s="1" t="s">
        <v>1</v>
      </c>
      <c r="D209" s="1" t="s">
        <v>4</v>
      </c>
      <c r="E209" t="s">
        <v>7</v>
      </c>
    </row>
    <row r="210" spans="1:5" ht="12.75">
      <c r="A210" s="5">
        <v>612800</v>
      </c>
      <c r="B210" s="1" t="s">
        <v>2</v>
      </c>
      <c r="C210" s="1" t="s">
        <v>3</v>
      </c>
      <c r="D210" s="1" t="s">
        <v>5</v>
      </c>
      <c r="E210" s="1" t="s">
        <v>3</v>
      </c>
    </row>
    <row r="211" spans="2:12" ht="12.75">
      <c r="B211" s="2">
        <f>C211/2.54</f>
        <v>16.53543307086614</v>
      </c>
      <c r="C211">
        <v>42</v>
      </c>
      <c r="D211">
        <v>331</v>
      </c>
      <c r="E211" s="2">
        <f>D211/36.33</f>
        <v>9.110927608037436</v>
      </c>
      <c r="F211" s="3">
        <f>E211/C211</f>
        <v>0.21692684781041513</v>
      </c>
      <c r="H211">
        <v>58</v>
      </c>
      <c r="I211">
        <v>49</v>
      </c>
      <c r="J211">
        <v>36</v>
      </c>
      <c r="K211">
        <v>36</v>
      </c>
      <c r="L211">
        <v>42</v>
      </c>
    </row>
    <row r="212" spans="2:12" ht="12.75">
      <c r="B212" s="2">
        <f>C212/2.54</f>
        <v>19.68503937007874</v>
      </c>
      <c r="C212">
        <v>50</v>
      </c>
      <c r="D212">
        <v>401</v>
      </c>
      <c r="E212" s="2">
        <f>D212/36.33</f>
        <v>11.037709881640518</v>
      </c>
      <c r="F212" s="3">
        <f>E212/C212</f>
        <v>0.22075419763281037</v>
      </c>
      <c r="H212">
        <v>58</v>
      </c>
      <c r="I212">
        <v>46</v>
      </c>
      <c r="J212">
        <v>43</v>
      </c>
      <c r="K212">
        <v>35</v>
      </c>
      <c r="L212">
        <v>43</v>
      </c>
    </row>
    <row r="213" spans="2:12" ht="12.75">
      <c r="B213" s="2">
        <f>C213/2.54</f>
        <v>22.440944881889763</v>
      </c>
      <c r="C213">
        <v>57</v>
      </c>
      <c r="D213">
        <v>460</v>
      </c>
      <c r="E213" s="2">
        <f>D213/36.33</f>
        <v>12.661712083677402</v>
      </c>
      <c r="F213" s="3">
        <f>E213/C213</f>
        <v>0.22213529971363863</v>
      </c>
      <c r="H213">
        <v>59</v>
      </c>
      <c r="I213">
        <v>46</v>
      </c>
      <c r="J213">
        <v>44</v>
      </c>
      <c r="K213">
        <v>42</v>
      </c>
      <c r="L213">
        <v>52</v>
      </c>
    </row>
    <row r="214" spans="2:12" ht="12.75">
      <c r="B214" s="2">
        <f>C214/2.54</f>
        <v>21.25984251968504</v>
      </c>
      <c r="C214">
        <v>54</v>
      </c>
      <c r="D214">
        <v>437</v>
      </c>
      <c r="E214" s="2">
        <f>D214/36.33</f>
        <v>12.028626479493532</v>
      </c>
      <c r="F214" s="3">
        <f>E214/C214</f>
        <v>0.22275234221284318</v>
      </c>
      <c r="H214">
        <v>56</v>
      </c>
      <c r="I214">
        <v>44</v>
      </c>
      <c r="J214">
        <v>43</v>
      </c>
      <c r="K214">
        <v>46</v>
      </c>
      <c r="L214">
        <v>55</v>
      </c>
    </row>
    <row r="215" spans="2:12" ht="12.75">
      <c r="B215" s="2">
        <f>C215/2.54</f>
        <v>22.04724409448819</v>
      </c>
      <c r="C215">
        <v>56</v>
      </c>
      <c r="D215">
        <v>492</v>
      </c>
      <c r="E215" s="2">
        <f>D215/36.33</f>
        <v>13.542526837324527</v>
      </c>
      <c r="F215" s="3">
        <f>E215/C215</f>
        <v>0.2418308363807951</v>
      </c>
      <c r="H215">
        <v>58</v>
      </c>
      <c r="I215">
        <v>45</v>
      </c>
      <c r="J215">
        <v>44</v>
      </c>
      <c r="K215">
        <v>45</v>
      </c>
      <c r="L215">
        <v>53</v>
      </c>
    </row>
    <row r="216" spans="6:12" ht="12.75">
      <c r="F216" s="3"/>
      <c r="H216">
        <v>55</v>
      </c>
      <c r="I216">
        <v>48</v>
      </c>
      <c r="J216">
        <v>44</v>
      </c>
      <c r="K216">
        <v>39</v>
      </c>
      <c r="L216">
        <v>49</v>
      </c>
    </row>
    <row r="217" spans="6:12" ht="12.75">
      <c r="F217" s="3">
        <f>AVERAGE(F211:F215)</f>
        <v>0.2248799047501005</v>
      </c>
      <c r="H217">
        <v>58</v>
      </c>
      <c r="I217">
        <v>41</v>
      </c>
      <c r="J217">
        <v>45</v>
      </c>
      <c r="K217">
        <v>37</v>
      </c>
      <c r="L217">
        <v>48</v>
      </c>
    </row>
    <row r="218" spans="8:12" ht="12.75">
      <c r="H218">
        <v>56</v>
      </c>
      <c r="I218">
        <v>36</v>
      </c>
      <c r="J218">
        <v>40</v>
      </c>
      <c r="K218">
        <v>35</v>
      </c>
      <c r="L218">
        <v>48</v>
      </c>
    </row>
    <row r="219" spans="8:12" ht="12.75">
      <c r="H219">
        <v>56</v>
      </c>
      <c r="I219">
        <v>34</v>
      </c>
      <c r="J219">
        <v>39</v>
      </c>
      <c r="K219">
        <v>40</v>
      </c>
      <c r="L219">
        <v>52</v>
      </c>
    </row>
    <row r="220" spans="8:12" ht="12.75">
      <c r="H220">
        <v>51</v>
      </c>
      <c r="I220">
        <v>35</v>
      </c>
      <c r="J220">
        <v>34</v>
      </c>
      <c r="K220">
        <v>41</v>
      </c>
      <c r="L220">
        <v>45</v>
      </c>
    </row>
    <row r="222" spans="1:8" ht="12.75">
      <c r="A222" t="s">
        <v>11</v>
      </c>
      <c r="D222" s="2">
        <f>F217*H222</f>
        <v>10.272514048984592</v>
      </c>
      <c r="E222" t="s">
        <v>12</v>
      </c>
      <c r="H222" s="2">
        <f>AVERAGE(H211:L220)</f>
        <v>45.68</v>
      </c>
    </row>
    <row r="225" spans="1:7" ht="12.75">
      <c r="A225" t="s">
        <v>43</v>
      </c>
      <c r="E225" s="2">
        <f>(D222+D204+D186+D168+D150+D132)/6</f>
        <v>13.150046265762347</v>
      </c>
      <c r="F225" t="s">
        <v>12</v>
      </c>
      <c r="G225" s="4">
        <v>37030</v>
      </c>
    </row>
    <row r="226" ht="12.75">
      <c r="E226" s="3">
        <f>(F217+F199+F181+F163+F145+F127)/6</f>
        <v>0.23253422988748926</v>
      </c>
    </row>
    <row r="227" ht="12.75">
      <c r="E227" s="2">
        <f>(H222+H204+H186+H168+H150+H132)/6</f>
        <v>56.31666666666666</v>
      </c>
    </row>
    <row r="228" spans="1:13" ht="12.75">
      <c r="A228" s="6" t="s">
        <v>44</v>
      </c>
      <c r="B228" s="6" t="s">
        <v>44</v>
      </c>
      <c r="C228" s="6" t="s">
        <v>44</v>
      </c>
      <c r="D228" s="6" t="s">
        <v>44</v>
      </c>
      <c r="E228" s="6" t="s">
        <v>44</v>
      </c>
      <c r="F228" s="6" t="s">
        <v>44</v>
      </c>
      <c r="G228" s="6" t="s">
        <v>44</v>
      </c>
      <c r="H228" s="6" t="s">
        <v>44</v>
      </c>
      <c r="I228" s="6" t="s">
        <v>44</v>
      </c>
      <c r="J228" s="6" t="s">
        <v>44</v>
      </c>
      <c r="K228" s="6" t="s">
        <v>44</v>
      </c>
      <c r="L228" s="6" t="s">
        <v>44</v>
      </c>
      <c r="M228" s="6" t="s">
        <v>44</v>
      </c>
    </row>
    <row r="229" spans="1:11" ht="12.75">
      <c r="A229" t="s">
        <v>36</v>
      </c>
      <c r="G229" t="s">
        <v>8</v>
      </c>
      <c r="K229" s="4">
        <v>37031</v>
      </c>
    </row>
    <row r="230" ht="14.25">
      <c r="G230" t="s">
        <v>10</v>
      </c>
    </row>
    <row r="232" spans="1:5" ht="12.75">
      <c r="A232" t="s">
        <v>37</v>
      </c>
      <c r="B232" s="1" t="s">
        <v>0</v>
      </c>
      <c r="C232" s="1"/>
      <c r="E232" t="s">
        <v>6</v>
      </c>
    </row>
    <row r="233" spans="1:5" ht="12.75">
      <c r="A233" s="5">
        <v>406500</v>
      </c>
      <c r="B233" s="1" t="s">
        <v>1</v>
      </c>
      <c r="C233" s="1" t="s">
        <v>1</v>
      </c>
      <c r="D233" s="1" t="s">
        <v>4</v>
      </c>
      <c r="E233" t="s">
        <v>7</v>
      </c>
    </row>
    <row r="234" spans="1:5" ht="12.75">
      <c r="A234" s="5">
        <v>612800</v>
      </c>
      <c r="B234" s="1" t="s">
        <v>2</v>
      </c>
      <c r="C234" s="1" t="s">
        <v>3</v>
      </c>
      <c r="D234" s="1" t="s">
        <v>5</v>
      </c>
      <c r="E234" s="1" t="s">
        <v>3</v>
      </c>
    </row>
    <row r="235" spans="2:12" ht="12.75">
      <c r="B235" s="2">
        <f>C235/2.54</f>
        <v>18.11023622047244</v>
      </c>
      <c r="C235">
        <v>46</v>
      </c>
      <c r="D235">
        <v>352.4</v>
      </c>
      <c r="E235" s="2">
        <f>D235/36.33</f>
        <v>9.699972474538948</v>
      </c>
      <c r="F235" s="3">
        <f>E235/C235</f>
        <v>0.2108689668378032</v>
      </c>
      <c r="H235">
        <v>48</v>
      </c>
      <c r="I235">
        <v>40</v>
      </c>
      <c r="J235">
        <v>56</v>
      </c>
      <c r="K235">
        <v>54</v>
      </c>
      <c r="L235">
        <v>54</v>
      </c>
    </row>
    <row r="236" spans="2:12" ht="12.75">
      <c r="B236" s="2">
        <f>C236/2.54</f>
        <v>18.89763779527559</v>
      </c>
      <c r="C236">
        <v>48</v>
      </c>
      <c r="D236">
        <v>379.4</v>
      </c>
      <c r="E236" s="2">
        <f>D236/36.33</f>
        <v>10.443159922928709</v>
      </c>
      <c r="F236" s="3">
        <f>E236/C236</f>
        <v>0.21756583172768143</v>
      </c>
      <c r="H236">
        <v>45</v>
      </c>
      <c r="I236">
        <v>42</v>
      </c>
      <c r="J236">
        <v>59</v>
      </c>
      <c r="K236">
        <v>53</v>
      </c>
      <c r="L236">
        <v>57</v>
      </c>
    </row>
    <row r="237" spans="2:12" ht="12.75">
      <c r="B237" s="2">
        <f>C237/2.54</f>
        <v>20.47244094488189</v>
      </c>
      <c r="C237">
        <v>52</v>
      </c>
      <c r="D237">
        <v>410.9</v>
      </c>
      <c r="E237" s="2">
        <f>D237/36.33</f>
        <v>11.310211946050096</v>
      </c>
      <c r="F237" s="3">
        <f>E237/C237</f>
        <v>0.21750407588557877</v>
      </c>
      <c r="H237">
        <v>44</v>
      </c>
      <c r="I237">
        <v>45</v>
      </c>
      <c r="J237">
        <v>53</v>
      </c>
      <c r="K237">
        <v>53</v>
      </c>
      <c r="L237">
        <v>57</v>
      </c>
    </row>
    <row r="238" spans="2:12" ht="12.75">
      <c r="B238" s="2">
        <f>C238/2.54</f>
        <v>18.89763779527559</v>
      </c>
      <c r="C238">
        <v>48</v>
      </c>
      <c r="D238">
        <v>365.3</v>
      </c>
      <c r="E238" s="2">
        <f>D238/36.33</f>
        <v>10.055050922102946</v>
      </c>
      <c r="F238" s="3">
        <f>E238/C238</f>
        <v>0.20948022754381138</v>
      </c>
      <c r="H238">
        <v>44</v>
      </c>
      <c r="I238">
        <v>47</v>
      </c>
      <c r="J238">
        <v>53</v>
      </c>
      <c r="K238">
        <v>53</v>
      </c>
      <c r="L238">
        <v>61</v>
      </c>
    </row>
    <row r="239" spans="2:12" ht="12.75">
      <c r="B239" s="2">
        <f>C239/2.54</f>
        <v>16.53543307086614</v>
      </c>
      <c r="C239">
        <v>42</v>
      </c>
      <c r="D239">
        <v>326.6</v>
      </c>
      <c r="E239" s="2">
        <f>D239/36.33</f>
        <v>8.989815579410957</v>
      </c>
      <c r="F239" s="3">
        <f>E239/C239</f>
        <v>0.21404322808121326</v>
      </c>
      <c r="H239">
        <v>37</v>
      </c>
      <c r="I239">
        <v>53</v>
      </c>
      <c r="J239">
        <v>62</v>
      </c>
      <c r="K239">
        <v>52</v>
      </c>
      <c r="L239">
        <v>60</v>
      </c>
    </row>
    <row r="240" spans="6:12" ht="12.75">
      <c r="F240" s="3"/>
      <c r="H240">
        <v>36</v>
      </c>
      <c r="I240">
        <v>59</v>
      </c>
      <c r="J240">
        <v>57</v>
      </c>
      <c r="K240">
        <v>51</v>
      </c>
      <c r="L240">
        <v>66</v>
      </c>
    </row>
    <row r="241" spans="6:12" ht="12.75">
      <c r="F241" s="3">
        <f>AVERAGE(F235:F239)</f>
        <v>0.21389246601521758</v>
      </c>
      <c r="H241">
        <v>37</v>
      </c>
      <c r="I241">
        <v>59</v>
      </c>
      <c r="J241">
        <v>61</v>
      </c>
      <c r="K241">
        <v>51</v>
      </c>
      <c r="L241">
        <v>65</v>
      </c>
    </row>
    <row r="242" spans="8:12" ht="12.75">
      <c r="H242">
        <v>38</v>
      </c>
      <c r="I242">
        <v>57</v>
      </c>
      <c r="J242">
        <v>60</v>
      </c>
      <c r="K242">
        <v>51</v>
      </c>
      <c r="L242">
        <v>65</v>
      </c>
    </row>
    <row r="243" spans="8:12" ht="12.75">
      <c r="H243">
        <v>40</v>
      </c>
      <c r="I243">
        <v>60</v>
      </c>
      <c r="J243">
        <v>59</v>
      </c>
      <c r="K243">
        <v>54</v>
      </c>
      <c r="L243">
        <v>62</v>
      </c>
    </row>
    <row r="244" spans="8:12" ht="12.75">
      <c r="H244">
        <v>40</v>
      </c>
      <c r="I244">
        <v>62</v>
      </c>
      <c r="J244">
        <v>56</v>
      </c>
      <c r="K244">
        <v>55</v>
      </c>
      <c r="L244">
        <v>57</v>
      </c>
    </row>
    <row r="246" spans="1:8" ht="12.75">
      <c r="A246" t="s">
        <v>11</v>
      </c>
      <c r="D246" s="2">
        <f>F241*H246</f>
        <v>11.293522205603487</v>
      </c>
      <c r="E246" t="s">
        <v>12</v>
      </c>
      <c r="H246" s="2">
        <f>AVERAGE(H235:L244)</f>
        <v>52.8</v>
      </c>
    </row>
    <row r="250" spans="1:5" ht="12.75">
      <c r="A250" t="s">
        <v>38</v>
      </c>
      <c r="B250" s="1" t="s">
        <v>0</v>
      </c>
      <c r="C250" s="1"/>
      <c r="E250" t="s">
        <v>6</v>
      </c>
    </row>
    <row r="251" spans="1:5" ht="12.75">
      <c r="A251" s="5">
        <v>406300</v>
      </c>
      <c r="B251" s="1" t="s">
        <v>1</v>
      </c>
      <c r="C251" s="1" t="s">
        <v>1</v>
      </c>
      <c r="D251" s="1" t="s">
        <v>4</v>
      </c>
      <c r="E251" t="s">
        <v>7</v>
      </c>
    </row>
    <row r="252" spans="1:5" ht="12.75">
      <c r="A252" s="5">
        <v>612800</v>
      </c>
      <c r="B252" s="1" t="s">
        <v>2</v>
      </c>
      <c r="C252" s="1" t="s">
        <v>3</v>
      </c>
      <c r="D252" s="1" t="s">
        <v>5</v>
      </c>
      <c r="E252" s="1" t="s">
        <v>3</v>
      </c>
    </row>
    <row r="253" spans="2:12" ht="12.75">
      <c r="B253" s="2">
        <f>C253/2.54</f>
        <v>25.196850393700785</v>
      </c>
      <c r="C253">
        <v>64</v>
      </c>
      <c r="D253">
        <v>580.8</v>
      </c>
      <c r="E253" s="2">
        <f>D253/36.33</f>
        <v>15.986787778695293</v>
      </c>
      <c r="F253" s="3">
        <f>E253/C253</f>
        <v>0.24979355904211395</v>
      </c>
      <c r="H253">
        <v>54</v>
      </c>
      <c r="I253">
        <v>57</v>
      </c>
      <c r="J253">
        <v>60</v>
      </c>
      <c r="K253">
        <v>63</v>
      </c>
      <c r="L253">
        <v>52</v>
      </c>
    </row>
    <row r="254" spans="2:12" ht="12.75">
      <c r="B254" s="2">
        <f>C254/2.54</f>
        <v>27.16535433070866</v>
      </c>
      <c r="C254">
        <v>69</v>
      </c>
      <c r="D254">
        <v>580.9</v>
      </c>
      <c r="E254" s="2">
        <f>D254/36.33</f>
        <v>15.98954032480044</v>
      </c>
      <c r="F254" s="3">
        <f>E254/C254</f>
        <v>0.2317324684753687</v>
      </c>
      <c r="H254">
        <v>54</v>
      </c>
      <c r="I254">
        <v>55</v>
      </c>
      <c r="J254">
        <v>59</v>
      </c>
      <c r="K254">
        <v>69</v>
      </c>
      <c r="L254">
        <v>54</v>
      </c>
    </row>
    <row r="255" spans="2:12" ht="12.75">
      <c r="B255" s="2">
        <f>C255/2.54</f>
        <v>24.015748031496063</v>
      </c>
      <c r="C255">
        <v>61</v>
      </c>
      <c r="D255">
        <v>509.9</v>
      </c>
      <c r="E255" s="2">
        <f>D255/36.33</f>
        <v>14.035232590145885</v>
      </c>
      <c r="F255" s="3">
        <f>E255/C255</f>
        <v>0.23008578016632597</v>
      </c>
      <c r="H255">
        <v>54</v>
      </c>
      <c r="I255">
        <v>54</v>
      </c>
      <c r="J255">
        <v>65</v>
      </c>
      <c r="K255">
        <v>63</v>
      </c>
      <c r="L255">
        <v>63</v>
      </c>
    </row>
    <row r="256" spans="2:12" ht="12.75">
      <c r="B256" s="2">
        <f>C256/2.54</f>
        <v>25.196850393700785</v>
      </c>
      <c r="C256">
        <v>64</v>
      </c>
      <c r="D256">
        <v>501</v>
      </c>
      <c r="E256" s="2">
        <f>D256/36.33</f>
        <v>13.790255986787779</v>
      </c>
      <c r="F256" s="3">
        <f>E256/C256</f>
        <v>0.21547274979355904</v>
      </c>
      <c r="H256">
        <v>53</v>
      </c>
      <c r="I256">
        <v>56</v>
      </c>
      <c r="J256">
        <v>65</v>
      </c>
      <c r="K256">
        <v>74</v>
      </c>
      <c r="L256">
        <v>64</v>
      </c>
    </row>
    <row r="257" spans="2:12" ht="12.75">
      <c r="B257" s="2">
        <f>C257/2.54</f>
        <v>23.228346456692915</v>
      </c>
      <c r="C257">
        <v>59</v>
      </c>
      <c r="D257">
        <v>487.2</v>
      </c>
      <c r="E257" s="2">
        <f>D257/36.33</f>
        <v>13.410404624277456</v>
      </c>
      <c r="F257" s="3">
        <f>E257/C257</f>
        <v>0.2272949936318213</v>
      </c>
      <c r="H257">
        <v>59</v>
      </c>
      <c r="I257">
        <v>54</v>
      </c>
      <c r="J257">
        <v>59</v>
      </c>
      <c r="K257">
        <v>63</v>
      </c>
      <c r="L257">
        <v>70</v>
      </c>
    </row>
    <row r="258" spans="6:12" ht="12.75">
      <c r="F258" s="3"/>
      <c r="H258">
        <v>62</v>
      </c>
      <c r="I258">
        <v>56</v>
      </c>
      <c r="J258">
        <v>65</v>
      </c>
      <c r="K258">
        <v>65</v>
      </c>
      <c r="L258">
        <v>72</v>
      </c>
    </row>
    <row r="259" spans="6:12" ht="12.75">
      <c r="F259" s="3">
        <f>AVERAGE(F253:F257)</f>
        <v>0.2308759102218378</v>
      </c>
      <c r="H259">
        <v>62</v>
      </c>
      <c r="I259">
        <v>60</v>
      </c>
      <c r="J259">
        <v>70</v>
      </c>
      <c r="K259">
        <v>53</v>
      </c>
      <c r="L259">
        <v>71</v>
      </c>
    </row>
    <row r="260" spans="8:12" ht="12.75">
      <c r="H260">
        <v>60</v>
      </c>
      <c r="I260">
        <v>64</v>
      </c>
      <c r="J260">
        <v>68</v>
      </c>
      <c r="K260">
        <v>54</v>
      </c>
      <c r="L260">
        <v>66</v>
      </c>
    </row>
    <row r="261" spans="8:12" ht="12.75">
      <c r="H261">
        <v>62</v>
      </c>
      <c r="I261">
        <v>61</v>
      </c>
      <c r="J261">
        <v>68</v>
      </c>
      <c r="K261">
        <v>55</v>
      </c>
      <c r="L261">
        <v>66</v>
      </c>
    </row>
    <row r="262" spans="8:12" ht="12.75">
      <c r="H262">
        <v>58</v>
      </c>
      <c r="I262">
        <v>67</v>
      </c>
      <c r="J262">
        <v>61</v>
      </c>
      <c r="K262">
        <v>52</v>
      </c>
      <c r="L262">
        <v>64</v>
      </c>
    </row>
    <row r="264" spans="1:8" ht="12.75">
      <c r="A264" t="s">
        <v>11</v>
      </c>
      <c r="D264" s="2">
        <f>F259*H264</f>
        <v>14.106518114554289</v>
      </c>
      <c r="E264" t="s">
        <v>12</v>
      </c>
      <c r="H264" s="2">
        <f>AVERAGE(H253:L262)</f>
        <v>61.1</v>
      </c>
    </row>
    <row r="268" spans="1:5" ht="12.75">
      <c r="A268" t="s">
        <v>39</v>
      </c>
      <c r="B268" s="1" t="s">
        <v>0</v>
      </c>
      <c r="C268" s="1"/>
      <c r="E268" t="s">
        <v>6</v>
      </c>
    </row>
    <row r="269" spans="1:5" ht="12.75">
      <c r="A269" s="5">
        <v>406100</v>
      </c>
      <c r="B269" s="1" t="s">
        <v>1</v>
      </c>
      <c r="C269" s="1" t="s">
        <v>1</v>
      </c>
      <c r="D269" s="1" t="s">
        <v>4</v>
      </c>
      <c r="E269" t="s">
        <v>7</v>
      </c>
    </row>
    <row r="270" spans="1:5" ht="12.75">
      <c r="A270" s="5">
        <v>612800</v>
      </c>
      <c r="B270" s="1" t="s">
        <v>2</v>
      </c>
      <c r="C270" s="1" t="s">
        <v>3</v>
      </c>
      <c r="D270" s="1" t="s">
        <v>5</v>
      </c>
      <c r="E270" s="1" t="s">
        <v>3</v>
      </c>
    </row>
    <row r="271" spans="2:12" ht="12.75">
      <c r="B271" s="2">
        <f>C271/2.54</f>
        <v>27.559055118110237</v>
      </c>
      <c r="C271">
        <v>70</v>
      </c>
      <c r="D271">
        <v>554.6</v>
      </c>
      <c r="E271" s="2">
        <f>D271/36.33</f>
        <v>15.265620699146712</v>
      </c>
      <c r="F271" s="3">
        <f>E271/C271</f>
        <v>0.2180802957020959</v>
      </c>
      <c r="H271">
        <v>86</v>
      </c>
      <c r="I271">
        <v>78</v>
      </c>
      <c r="J271">
        <v>72</v>
      </c>
      <c r="K271">
        <v>64</v>
      </c>
      <c r="L271">
        <v>51</v>
      </c>
    </row>
    <row r="272" spans="2:12" ht="12.75">
      <c r="B272" s="2">
        <f>C272/2.54</f>
        <v>26.771653543307085</v>
      </c>
      <c r="C272">
        <v>68</v>
      </c>
      <c r="D272">
        <v>571.7</v>
      </c>
      <c r="E272" s="2">
        <f>D272/36.33</f>
        <v>15.736306083126895</v>
      </c>
      <c r="F272" s="3">
        <f>E272/C272</f>
        <v>0.2314162659283367</v>
      </c>
      <c r="H272">
        <v>85</v>
      </c>
      <c r="I272">
        <v>79</v>
      </c>
      <c r="J272">
        <v>72</v>
      </c>
      <c r="K272">
        <v>66</v>
      </c>
      <c r="L272">
        <v>69</v>
      </c>
    </row>
    <row r="273" spans="2:12" ht="12.75">
      <c r="B273" s="2">
        <f>C273/2.54</f>
        <v>29.921259842519685</v>
      </c>
      <c r="C273">
        <v>76</v>
      </c>
      <c r="D273">
        <v>624.7</v>
      </c>
      <c r="E273" s="2">
        <f>D273/36.33</f>
        <v>17.195155518854943</v>
      </c>
      <c r="F273" s="3">
        <f>E273/C273</f>
        <v>0.22625204630072293</v>
      </c>
      <c r="H273">
        <v>80</v>
      </c>
      <c r="I273">
        <v>87</v>
      </c>
      <c r="J273">
        <v>73</v>
      </c>
      <c r="K273">
        <v>58</v>
      </c>
      <c r="L273">
        <v>70</v>
      </c>
    </row>
    <row r="274" spans="2:12" ht="12.75">
      <c r="B274" s="2">
        <f>C274/2.54</f>
        <v>25.984251968503937</v>
      </c>
      <c r="C274">
        <v>66</v>
      </c>
      <c r="D274">
        <v>571.7</v>
      </c>
      <c r="E274" s="2">
        <f>D274/36.33</f>
        <v>15.736306083126895</v>
      </c>
      <c r="F274" s="3">
        <f>E274/C274</f>
        <v>0.2384288800473772</v>
      </c>
      <c r="H274">
        <v>75</v>
      </c>
      <c r="I274">
        <v>73</v>
      </c>
      <c r="J274">
        <v>72</v>
      </c>
      <c r="K274">
        <v>68</v>
      </c>
      <c r="L274">
        <v>62</v>
      </c>
    </row>
    <row r="275" spans="2:12" ht="12.75">
      <c r="B275" s="2">
        <f>C275/2.54</f>
        <v>25.196850393700785</v>
      </c>
      <c r="C275">
        <v>64</v>
      </c>
      <c r="D275">
        <v>595.9</v>
      </c>
      <c r="E275" s="2">
        <f>D275/36.33</f>
        <v>16.40242224057253</v>
      </c>
      <c r="F275" s="3">
        <f>E275/C275</f>
        <v>0.2562878475089458</v>
      </c>
      <c r="H275">
        <v>72</v>
      </c>
      <c r="I275">
        <v>70</v>
      </c>
      <c r="J275">
        <v>68</v>
      </c>
      <c r="K275">
        <v>66</v>
      </c>
      <c r="L275">
        <v>63</v>
      </c>
    </row>
    <row r="276" spans="6:12" ht="12.75">
      <c r="F276" s="3"/>
      <c r="H276">
        <v>69</v>
      </c>
      <c r="I276">
        <v>77</v>
      </c>
      <c r="J276">
        <v>71</v>
      </c>
      <c r="K276">
        <v>54</v>
      </c>
      <c r="L276">
        <v>54</v>
      </c>
    </row>
    <row r="277" spans="6:12" ht="12.75">
      <c r="F277" s="3">
        <f>AVERAGE(F271:F275)</f>
        <v>0.23409306709749572</v>
      </c>
      <c r="H277">
        <v>66</v>
      </c>
      <c r="I277">
        <v>74</v>
      </c>
      <c r="J277">
        <v>68</v>
      </c>
      <c r="K277">
        <v>58</v>
      </c>
      <c r="L277">
        <v>59</v>
      </c>
    </row>
    <row r="278" spans="8:12" ht="12.75">
      <c r="H278">
        <v>69</v>
      </c>
      <c r="I278">
        <v>66</v>
      </c>
      <c r="J278">
        <v>57</v>
      </c>
      <c r="K278">
        <v>68</v>
      </c>
      <c r="L278">
        <v>56</v>
      </c>
    </row>
    <row r="279" spans="8:12" ht="12.75">
      <c r="H279">
        <v>68</v>
      </c>
      <c r="I279">
        <v>70</v>
      </c>
      <c r="J279">
        <v>66</v>
      </c>
      <c r="K279">
        <v>62</v>
      </c>
      <c r="L279">
        <v>54</v>
      </c>
    </row>
    <row r="280" spans="8:12" ht="12.75">
      <c r="H280">
        <v>63</v>
      </c>
      <c r="I280">
        <v>72</v>
      </c>
      <c r="J280">
        <v>63</v>
      </c>
      <c r="K280">
        <v>57</v>
      </c>
      <c r="L280">
        <v>51</v>
      </c>
    </row>
    <row r="282" spans="1:8" ht="12.75">
      <c r="A282" t="s">
        <v>11</v>
      </c>
      <c r="D282" s="2">
        <f>F277*H282</f>
        <v>15.782554583713162</v>
      </c>
      <c r="E282" t="s">
        <v>12</v>
      </c>
      <c r="H282" s="2">
        <f>AVERAGE(H271:L280)</f>
        <v>67.42</v>
      </c>
    </row>
    <row r="286" spans="1:5" ht="12.75">
      <c r="A286" t="s">
        <v>40</v>
      </c>
      <c r="B286" s="1" t="s">
        <v>0</v>
      </c>
      <c r="C286" s="1"/>
      <c r="E286" t="s">
        <v>6</v>
      </c>
    </row>
    <row r="287" spans="1:5" ht="12.75">
      <c r="A287" s="5">
        <v>405900</v>
      </c>
      <c r="B287" s="1" t="s">
        <v>1</v>
      </c>
      <c r="C287" s="1" t="s">
        <v>1</v>
      </c>
      <c r="D287" s="1" t="s">
        <v>4</v>
      </c>
      <c r="E287" t="s">
        <v>7</v>
      </c>
    </row>
    <row r="288" spans="1:5" ht="12.75">
      <c r="A288" s="5">
        <v>612800</v>
      </c>
      <c r="B288" s="1" t="s">
        <v>2</v>
      </c>
      <c r="C288" s="1" t="s">
        <v>3</v>
      </c>
      <c r="D288" s="1" t="s">
        <v>5</v>
      </c>
      <c r="E288" s="1" t="s">
        <v>3</v>
      </c>
    </row>
    <row r="289" spans="2:12" ht="12.75">
      <c r="B289" s="2">
        <f>C289/2.54</f>
        <v>22.440944881889763</v>
      </c>
      <c r="C289">
        <v>57</v>
      </c>
      <c r="D289">
        <v>415.7</v>
      </c>
      <c r="E289" s="2">
        <f>D289/36.33</f>
        <v>11.442334159097165</v>
      </c>
      <c r="F289" s="3">
        <f>E289/C289</f>
        <v>0.20074270454556428</v>
      </c>
      <c r="H289">
        <v>62</v>
      </c>
      <c r="I289">
        <v>61</v>
      </c>
      <c r="J289">
        <v>71</v>
      </c>
      <c r="K289">
        <v>71</v>
      </c>
      <c r="L289">
        <v>64</v>
      </c>
    </row>
    <row r="290" spans="2:12" ht="12.75">
      <c r="B290" s="2">
        <f>C290/2.54</f>
        <v>24.409448818897637</v>
      </c>
      <c r="C290">
        <v>62</v>
      </c>
      <c r="D290">
        <v>508.9</v>
      </c>
      <c r="E290" s="2">
        <f>D290/36.33</f>
        <v>14.007707129094412</v>
      </c>
      <c r="F290" s="3">
        <f>E290/C290</f>
        <v>0.22593076014668406</v>
      </c>
      <c r="H290">
        <v>58</v>
      </c>
      <c r="I290">
        <v>59</v>
      </c>
      <c r="J290">
        <v>70</v>
      </c>
      <c r="K290">
        <v>70</v>
      </c>
      <c r="L290">
        <v>66</v>
      </c>
    </row>
    <row r="291" spans="2:12" ht="12.75">
      <c r="B291" s="2">
        <f>C291/2.54</f>
        <v>24.80314960629921</v>
      </c>
      <c r="C291">
        <v>63</v>
      </c>
      <c r="D291">
        <v>439.1</v>
      </c>
      <c r="E291" s="2">
        <f>D291/36.33</f>
        <v>12.086429947701625</v>
      </c>
      <c r="F291" s="3">
        <f>E291/C291</f>
        <v>0.1918480944079623</v>
      </c>
      <c r="H291">
        <v>60</v>
      </c>
      <c r="I291">
        <v>62</v>
      </c>
      <c r="J291">
        <v>73</v>
      </c>
      <c r="K291">
        <v>68</v>
      </c>
      <c r="L291">
        <v>62</v>
      </c>
    </row>
    <row r="292" spans="2:12" ht="12.75">
      <c r="B292" s="2">
        <f>C292/2.54</f>
        <v>23.62204724409449</v>
      </c>
      <c r="C292">
        <v>60</v>
      </c>
      <c r="D292">
        <v>499.6</v>
      </c>
      <c r="E292" s="2">
        <f>D292/36.33</f>
        <v>13.751720341315718</v>
      </c>
      <c r="F292" s="3">
        <f>E292/C292</f>
        <v>0.22919533902192862</v>
      </c>
      <c r="H292">
        <v>61</v>
      </c>
      <c r="I292">
        <v>66</v>
      </c>
      <c r="J292">
        <v>74</v>
      </c>
      <c r="K292">
        <v>65</v>
      </c>
      <c r="L292">
        <v>59</v>
      </c>
    </row>
    <row r="293" spans="2:12" ht="12.75">
      <c r="B293" s="2">
        <f>C293/2.54</f>
        <v>22.04724409448819</v>
      </c>
      <c r="C293">
        <v>56</v>
      </c>
      <c r="D293">
        <v>444.9</v>
      </c>
      <c r="E293" s="2">
        <f>D293/36.33</f>
        <v>12.246077621800165</v>
      </c>
      <c r="F293" s="3">
        <f>E293/C293</f>
        <v>0.2186799575321458</v>
      </c>
      <c r="H293">
        <v>63</v>
      </c>
      <c r="I293">
        <v>57</v>
      </c>
      <c r="J293">
        <v>72</v>
      </c>
      <c r="K293">
        <v>74</v>
      </c>
      <c r="L293">
        <v>60</v>
      </c>
    </row>
    <row r="294" spans="6:12" ht="12.75">
      <c r="F294" s="3"/>
      <c r="H294">
        <v>58</v>
      </c>
      <c r="I294">
        <v>63</v>
      </c>
      <c r="J294">
        <v>59</v>
      </c>
      <c r="K294">
        <v>72</v>
      </c>
      <c r="L294">
        <v>56</v>
      </c>
    </row>
    <row r="295" spans="6:12" ht="12.75">
      <c r="F295" s="3">
        <f>AVERAGE(F289:F293)</f>
        <v>0.21327937113085702</v>
      </c>
      <c r="H295">
        <v>58</v>
      </c>
      <c r="I295">
        <v>66</v>
      </c>
      <c r="J295">
        <v>70</v>
      </c>
      <c r="K295">
        <v>59</v>
      </c>
      <c r="L295">
        <v>62</v>
      </c>
    </row>
    <row r="296" spans="8:12" ht="12.75">
      <c r="H296">
        <v>63</v>
      </c>
      <c r="I296">
        <v>66</v>
      </c>
      <c r="J296">
        <v>64</v>
      </c>
      <c r="K296">
        <v>63</v>
      </c>
      <c r="L296">
        <v>67</v>
      </c>
    </row>
    <row r="297" spans="8:12" ht="12.75">
      <c r="H297">
        <v>64</v>
      </c>
      <c r="I297">
        <v>62</v>
      </c>
      <c r="J297">
        <v>67</v>
      </c>
      <c r="K297">
        <v>69</v>
      </c>
      <c r="L297">
        <v>68</v>
      </c>
    </row>
    <row r="298" spans="8:12" ht="12.75">
      <c r="H298">
        <v>70</v>
      </c>
      <c r="I298">
        <v>65</v>
      </c>
      <c r="J298">
        <v>72</v>
      </c>
      <c r="K298">
        <v>65</v>
      </c>
      <c r="L298">
        <v>62</v>
      </c>
    </row>
    <row r="300" spans="1:8" ht="12.75">
      <c r="A300" t="s">
        <v>11</v>
      </c>
      <c r="D300" s="2">
        <f>F295*H300</f>
        <v>13.811972074434301</v>
      </c>
      <c r="E300" t="s">
        <v>12</v>
      </c>
      <c r="H300" s="2">
        <f>AVERAGE(H289:L298)</f>
        <v>64.76</v>
      </c>
    </row>
    <row r="304" spans="1:5" ht="12.75">
      <c r="A304" t="s">
        <v>41</v>
      </c>
      <c r="B304" s="1" t="s">
        <v>0</v>
      </c>
      <c r="C304" s="1"/>
      <c r="E304" t="s">
        <v>6</v>
      </c>
    </row>
    <row r="305" spans="1:5" ht="12.75">
      <c r="A305" s="5">
        <v>405700</v>
      </c>
      <c r="B305" s="1" t="s">
        <v>1</v>
      </c>
      <c r="C305" s="1" t="s">
        <v>1</v>
      </c>
      <c r="D305" s="1" t="s">
        <v>4</v>
      </c>
      <c r="E305" t="s">
        <v>7</v>
      </c>
    </row>
    <row r="306" spans="1:5" ht="12.75">
      <c r="A306" s="5">
        <v>612800</v>
      </c>
      <c r="B306" s="1" t="s">
        <v>2</v>
      </c>
      <c r="C306" s="1" t="s">
        <v>3</v>
      </c>
      <c r="D306" s="1" t="s">
        <v>5</v>
      </c>
      <c r="E306" s="1" t="s">
        <v>3</v>
      </c>
    </row>
    <row r="307" spans="2:12" ht="12.75">
      <c r="B307" s="2">
        <f>C307/2.54</f>
        <v>27.559055118110237</v>
      </c>
      <c r="C307">
        <v>70</v>
      </c>
      <c r="D307">
        <v>739.8</v>
      </c>
      <c r="E307" s="2">
        <f>D307/36.33</f>
        <v>20.36333608587944</v>
      </c>
      <c r="F307" s="3">
        <f>E307/C307</f>
        <v>0.29090480122684914</v>
      </c>
      <c r="H307">
        <v>62</v>
      </c>
      <c r="I307">
        <v>61</v>
      </c>
      <c r="J307">
        <v>55</v>
      </c>
      <c r="K307">
        <v>58</v>
      </c>
      <c r="L307">
        <v>63</v>
      </c>
    </row>
    <row r="308" spans="2:12" ht="12.75">
      <c r="B308" s="2">
        <f>C308/2.54</f>
        <v>26.771653543307085</v>
      </c>
      <c r="C308">
        <v>68</v>
      </c>
      <c r="D308">
        <v>690.7</v>
      </c>
      <c r="E308" s="2">
        <f>D308/36.33</f>
        <v>19.011835948252134</v>
      </c>
      <c r="F308" s="3">
        <f>E308/C308</f>
        <v>0.27958582276841376</v>
      </c>
      <c r="H308">
        <v>60</v>
      </c>
      <c r="I308">
        <v>61</v>
      </c>
      <c r="J308">
        <v>59</v>
      </c>
      <c r="K308">
        <v>55</v>
      </c>
      <c r="L308">
        <v>55</v>
      </c>
    </row>
    <row r="309" spans="2:12" ht="12.75">
      <c r="B309" s="2">
        <f>C309/2.54</f>
        <v>25.196850393700785</v>
      </c>
      <c r="C309">
        <v>64</v>
      </c>
      <c r="D309">
        <v>609.1</v>
      </c>
      <c r="E309" s="2">
        <f>D309/36.33</f>
        <v>16.76575832645197</v>
      </c>
      <c r="F309" s="3">
        <f>E309/C309</f>
        <v>0.261964973850812</v>
      </c>
      <c r="H309">
        <v>57</v>
      </c>
      <c r="I309">
        <v>62</v>
      </c>
      <c r="J309">
        <v>58</v>
      </c>
      <c r="K309">
        <v>58</v>
      </c>
      <c r="L309">
        <v>63</v>
      </c>
    </row>
    <row r="310" spans="2:12" ht="12.75">
      <c r="B310" s="2">
        <f>C310/2.54</f>
        <v>25.984251968503937</v>
      </c>
      <c r="C310">
        <v>66</v>
      </c>
      <c r="D310">
        <v>662.7</v>
      </c>
      <c r="E310" s="2">
        <f>D310/36.33</f>
        <v>18.2411230388109</v>
      </c>
      <c r="F310" s="3">
        <f>E310/C310</f>
        <v>0.27638065210319546</v>
      </c>
      <c r="H310">
        <v>56</v>
      </c>
      <c r="I310">
        <v>58</v>
      </c>
      <c r="J310">
        <v>60</v>
      </c>
      <c r="K310">
        <v>57</v>
      </c>
      <c r="L310">
        <v>54</v>
      </c>
    </row>
    <row r="311" spans="2:12" ht="12.75">
      <c r="B311" s="2">
        <f>C311/2.54</f>
        <v>27.16535433070866</v>
      </c>
      <c r="C311">
        <v>69</v>
      </c>
      <c r="D311">
        <v>613.4</v>
      </c>
      <c r="E311" s="2">
        <f>D311/36.33</f>
        <v>16.8841178089733</v>
      </c>
      <c r="F311" s="3">
        <f>E311/C311</f>
        <v>0.2446973595503377</v>
      </c>
      <c r="H311">
        <v>60</v>
      </c>
      <c r="I311">
        <v>63</v>
      </c>
      <c r="J311">
        <v>61</v>
      </c>
      <c r="K311">
        <v>52</v>
      </c>
      <c r="L311">
        <v>55</v>
      </c>
    </row>
    <row r="312" spans="6:12" ht="12.75">
      <c r="F312" s="3"/>
      <c r="H312">
        <v>59</v>
      </c>
      <c r="I312">
        <v>59</v>
      </c>
      <c r="J312">
        <v>67</v>
      </c>
      <c r="K312">
        <v>52</v>
      </c>
      <c r="L312">
        <v>62</v>
      </c>
    </row>
    <row r="313" spans="6:12" ht="12.75">
      <c r="F313" s="3">
        <f>AVERAGE(F307:F311)</f>
        <v>0.2707067218999216</v>
      </c>
      <c r="H313">
        <v>54</v>
      </c>
      <c r="I313">
        <v>65</v>
      </c>
      <c r="J313">
        <v>61</v>
      </c>
      <c r="K313">
        <v>56</v>
      </c>
      <c r="L313">
        <v>60</v>
      </c>
    </row>
    <row r="314" spans="8:12" ht="12.75">
      <c r="H314">
        <v>55</v>
      </c>
      <c r="I314">
        <v>63</v>
      </c>
      <c r="J314">
        <v>60</v>
      </c>
      <c r="K314">
        <v>57</v>
      </c>
      <c r="L314">
        <v>52</v>
      </c>
    </row>
    <row r="315" spans="8:12" ht="12.75">
      <c r="H315">
        <v>51</v>
      </c>
      <c r="I315">
        <v>64</v>
      </c>
      <c r="J315">
        <v>60</v>
      </c>
      <c r="K315">
        <v>57</v>
      </c>
      <c r="L315">
        <v>54</v>
      </c>
    </row>
    <row r="316" spans="8:12" ht="12.75">
      <c r="H316">
        <v>60</v>
      </c>
      <c r="I316">
        <v>56</v>
      </c>
      <c r="J316">
        <v>59</v>
      </c>
      <c r="K316">
        <v>56</v>
      </c>
      <c r="L316">
        <v>63</v>
      </c>
    </row>
    <row r="318" spans="1:8" ht="12.75">
      <c r="A318" t="s">
        <v>11</v>
      </c>
      <c r="D318" s="2">
        <f>F313*H318</f>
        <v>15.836343231145415</v>
      </c>
      <c r="E318" t="s">
        <v>12</v>
      </c>
      <c r="H318" s="2">
        <f>AVERAGE(H307:L316)</f>
        <v>58.5</v>
      </c>
    </row>
    <row r="322" spans="1:5" ht="12.75">
      <c r="A322" t="s">
        <v>42</v>
      </c>
      <c r="B322" s="1" t="s">
        <v>0</v>
      </c>
      <c r="C322" s="1"/>
      <c r="E322" t="s">
        <v>6</v>
      </c>
    </row>
    <row r="323" spans="1:5" ht="12.75">
      <c r="A323" s="5">
        <v>405570</v>
      </c>
      <c r="B323" s="1" t="s">
        <v>1</v>
      </c>
      <c r="C323" s="1" t="s">
        <v>1</v>
      </c>
      <c r="D323" s="1" t="s">
        <v>4</v>
      </c>
      <c r="E323" t="s">
        <v>7</v>
      </c>
    </row>
    <row r="324" spans="1:5" ht="12.75">
      <c r="A324" s="5">
        <v>612800</v>
      </c>
      <c r="B324" s="1" t="s">
        <v>2</v>
      </c>
      <c r="C324" s="1" t="s">
        <v>3</v>
      </c>
      <c r="D324" s="1" t="s">
        <v>5</v>
      </c>
      <c r="E324" s="1" t="s">
        <v>3</v>
      </c>
    </row>
    <row r="325" spans="2:12" ht="12.75">
      <c r="B325" s="2">
        <f>C325/2.54</f>
        <v>22.04724409448819</v>
      </c>
      <c r="C325">
        <v>56</v>
      </c>
      <c r="D325">
        <v>468.4</v>
      </c>
      <c r="E325" s="2">
        <f>D325/36.33</f>
        <v>12.892925956509771</v>
      </c>
      <c r="F325" s="3">
        <f>E325/C325</f>
        <v>0.23023082065196018</v>
      </c>
      <c r="H325">
        <v>62</v>
      </c>
      <c r="I325">
        <v>49</v>
      </c>
      <c r="J325">
        <v>38</v>
      </c>
      <c r="K325">
        <v>48</v>
      </c>
      <c r="L325">
        <v>41</v>
      </c>
    </row>
    <row r="326" spans="2:12" ht="12.75">
      <c r="B326" s="2">
        <f>C326/2.54</f>
        <v>24.015748031496063</v>
      </c>
      <c r="C326">
        <v>61</v>
      </c>
      <c r="D326">
        <v>517.5</v>
      </c>
      <c r="E326" s="2">
        <f>D326/36.33</f>
        <v>14.244426094137077</v>
      </c>
      <c r="F326" s="3">
        <f>E326/C326</f>
        <v>0.23351518187109963</v>
      </c>
      <c r="H326">
        <v>61</v>
      </c>
      <c r="I326">
        <v>51</v>
      </c>
      <c r="J326">
        <v>39</v>
      </c>
      <c r="K326">
        <v>47</v>
      </c>
      <c r="L326">
        <v>45</v>
      </c>
    </row>
    <row r="327" spans="2:12" ht="12.75">
      <c r="B327" s="2">
        <f>C327/2.54</f>
        <v>21.653543307086615</v>
      </c>
      <c r="C327">
        <v>55</v>
      </c>
      <c r="D327">
        <v>464.4</v>
      </c>
      <c r="E327" s="2">
        <f>D327/36.33</f>
        <v>12.782824112303881</v>
      </c>
      <c r="F327" s="3">
        <f>E327/C327</f>
        <v>0.23241498386007056</v>
      </c>
      <c r="H327">
        <v>59</v>
      </c>
      <c r="I327">
        <v>51</v>
      </c>
      <c r="J327">
        <v>43</v>
      </c>
      <c r="K327">
        <v>40</v>
      </c>
      <c r="L327">
        <v>40</v>
      </c>
    </row>
    <row r="328" spans="2:12" ht="12.75">
      <c r="B328" s="2">
        <f>C328/2.54</f>
        <v>21.25984251968504</v>
      </c>
      <c r="C328">
        <v>54</v>
      </c>
      <c r="D328">
        <v>422.6</v>
      </c>
      <c r="E328" s="2">
        <f>D328/36.33</f>
        <v>11.632259840352328</v>
      </c>
      <c r="F328" s="3">
        <f>E328/C328</f>
        <v>0.21541221926578386</v>
      </c>
      <c r="H328">
        <v>59</v>
      </c>
      <c r="I328">
        <v>52</v>
      </c>
      <c r="J328">
        <v>44</v>
      </c>
      <c r="K328">
        <v>39</v>
      </c>
      <c r="L328">
        <v>41</v>
      </c>
    </row>
    <row r="329" spans="2:12" ht="12.75">
      <c r="B329" s="2">
        <f>C329/2.54</f>
        <v>20.078740157480315</v>
      </c>
      <c r="C329">
        <v>51</v>
      </c>
      <c r="D329">
        <v>381.4</v>
      </c>
      <c r="E329" s="2">
        <f>D329/36.33</f>
        <v>10.498210845031654</v>
      </c>
      <c r="F329" s="3">
        <f>E329/C329</f>
        <v>0.2058472714712089</v>
      </c>
      <c r="H329">
        <v>56</v>
      </c>
      <c r="I329">
        <v>52</v>
      </c>
      <c r="J329">
        <v>45</v>
      </c>
      <c r="K329">
        <v>33</v>
      </c>
      <c r="L329">
        <v>44</v>
      </c>
    </row>
    <row r="330" spans="6:12" ht="12.75">
      <c r="F330" s="3"/>
      <c r="H330">
        <v>58</v>
      </c>
      <c r="I330">
        <v>45</v>
      </c>
      <c r="J330">
        <v>45</v>
      </c>
      <c r="K330">
        <v>36</v>
      </c>
      <c r="L330">
        <v>49</v>
      </c>
    </row>
    <row r="331" spans="6:12" ht="12.75">
      <c r="F331" s="3">
        <f>AVERAGE(F325:F329)</f>
        <v>0.22348409542402464</v>
      </c>
      <c r="H331">
        <v>58</v>
      </c>
      <c r="I331">
        <v>45</v>
      </c>
      <c r="J331">
        <v>44</v>
      </c>
      <c r="K331">
        <v>43</v>
      </c>
      <c r="L331">
        <v>52</v>
      </c>
    </row>
    <row r="332" spans="8:12" ht="12.75">
      <c r="H332">
        <v>56</v>
      </c>
      <c r="I332">
        <v>44</v>
      </c>
      <c r="J332">
        <v>47</v>
      </c>
      <c r="K332">
        <v>45</v>
      </c>
      <c r="L332">
        <v>55</v>
      </c>
    </row>
    <row r="333" spans="8:12" ht="12.75">
      <c r="H333">
        <v>53</v>
      </c>
      <c r="I333">
        <v>39</v>
      </c>
      <c r="J333">
        <v>47</v>
      </c>
      <c r="K333">
        <v>42</v>
      </c>
      <c r="L333">
        <v>53</v>
      </c>
    </row>
    <row r="334" spans="8:12" ht="12.75">
      <c r="H334">
        <v>52</v>
      </c>
      <c r="I334">
        <v>41</v>
      </c>
      <c r="J334">
        <v>45</v>
      </c>
      <c r="K334">
        <v>44</v>
      </c>
      <c r="L334">
        <v>54</v>
      </c>
    </row>
    <row r="336" spans="1:8" ht="12.75">
      <c r="A336" t="s">
        <v>11</v>
      </c>
      <c r="D336" s="2">
        <f>F331*H336</f>
        <v>10.59761580500725</v>
      </c>
      <c r="E336" t="s">
        <v>12</v>
      </c>
      <c r="H336" s="2">
        <f>AVERAGE(H325:L334)</f>
        <v>47.42</v>
      </c>
    </row>
    <row r="339" spans="1:7" ht="12.75">
      <c r="A339" t="s">
        <v>43</v>
      </c>
      <c r="E339" s="2">
        <f>(D336+D318+D300+D282+D264+D246)/6</f>
        <v>13.57142100240965</v>
      </c>
      <c r="F339" t="s">
        <v>12</v>
      </c>
      <c r="G339" s="4">
        <v>37031</v>
      </c>
    </row>
    <row r="340" ht="12.75">
      <c r="E340" s="3">
        <f>(F331+F313+F295+F277+F259+F241)/6</f>
        <v>0.2310552719648924</v>
      </c>
    </row>
    <row r="341" ht="12.75">
      <c r="E341" s="2">
        <f>(H336+H318+H300+H282+H264+H246)/6</f>
        <v>58.66666666666668</v>
      </c>
    </row>
    <row r="342" spans="1:13" ht="12.75">
      <c r="A342" s="6" t="s">
        <v>44</v>
      </c>
      <c r="B342" s="6" t="s">
        <v>44</v>
      </c>
      <c r="C342" s="6" t="s">
        <v>44</v>
      </c>
      <c r="D342" s="6" t="s">
        <v>44</v>
      </c>
      <c r="E342" s="6" t="s">
        <v>44</v>
      </c>
      <c r="F342" s="6" t="s">
        <v>44</v>
      </c>
      <c r="G342" s="6" t="s">
        <v>44</v>
      </c>
      <c r="H342" s="6" t="s">
        <v>44</v>
      </c>
      <c r="I342" s="6" t="s">
        <v>44</v>
      </c>
      <c r="J342" s="6" t="s">
        <v>44</v>
      </c>
      <c r="K342" s="6" t="s">
        <v>44</v>
      </c>
      <c r="L342" s="6" t="s">
        <v>44</v>
      </c>
      <c r="M342" s="6" t="s">
        <v>44</v>
      </c>
    </row>
    <row r="343" spans="1:11" ht="12.75">
      <c r="A343" t="s">
        <v>36</v>
      </c>
      <c r="G343" t="s">
        <v>8</v>
      </c>
      <c r="K343" s="4">
        <v>37033</v>
      </c>
    </row>
    <row r="344" ht="14.25">
      <c r="G344" t="s">
        <v>10</v>
      </c>
    </row>
    <row r="346" spans="1:5" ht="12.75">
      <c r="A346" t="s">
        <v>37</v>
      </c>
      <c r="B346" s="1" t="s">
        <v>0</v>
      </c>
      <c r="C346" s="1"/>
      <c r="E346" t="s">
        <v>6</v>
      </c>
    </row>
    <row r="347" spans="1:5" ht="12.75">
      <c r="A347" s="5">
        <v>406500</v>
      </c>
      <c r="B347" s="1" t="s">
        <v>1</v>
      </c>
      <c r="C347" s="1" t="s">
        <v>1</v>
      </c>
      <c r="D347" s="1" t="s">
        <v>4</v>
      </c>
      <c r="E347" t="s">
        <v>7</v>
      </c>
    </row>
    <row r="348" spans="1:5" ht="12.75">
      <c r="A348" s="5">
        <v>612800</v>
      </c>
      <c r="B348" s="1" t="s">
        <v>2</v>
      </c>
      <c r="C348" s="1" t="s">
        <v>3</v>
      </c>
      <c r="D348" s="1" t="s">
        <v>5</v>
      </c>
      <c r="E348" s="1" t="s">
        <v>3</v>
      </c>
    </row>
    <row r="349" spans="2:12" ht="12.75">
      <c r="B349" s="2">
        <f>C349/2.54</f>
        <v>18.89763779527559</v>
      </c>
      <c r="C349">
        <v>48</v>
      </c>
      <c r="D349">
        <v>313</v>
      </c>
      <c r="E349" s="2">
        <f>D349/36.33</f>
        <v>8.615469309110928</v>
      </c>
      <c r="F349" s="3">
        <f>E349/C349</f>
        <v>0.179488943939811</v>
      </c>
      <c r="H349">
        <v>45</v>
      </c>
      <c r="I349">
        <v>56</v>
      </c>
      <c r="J349">
        <v>55</v>
      </c>
      <c r="K349">
        <v>60</v>
      </c>
      <c r="L349">
        <v>74</v>
      </c>
    </row>
    <row r="350" spans="2:12" ht="12.75">
      <c r="B350" s="2">
        <f>C350/2.54</f>
        <v>18.11023622047244</v>
      </c>
      <c r="C350">
        <v>46</v>
      </c>
      <c r="D350">
        <v>292.1</v>
      </c>
      <c r="E350" s="2">
        <f>D350/36.33</f>
        <v>8.04018717313515</v>
      </c>
      <c r="F350" s="3">
        <f>E350/C350</f>
        <v>0.1747866776768511</v>
      </c>
      <c r="H350">
        <v>47</v>
      </c>
      <c r="I350">
        <v>58</v>
      </c>
      <c r="J350">
        <v>56</v>
      </c>
      <c r="K350">
        <v>57</v>
      </c>
      <c r="L350">
        <v>73</v>
      </c>
    </row>
    <row r="351" spans="2:12" ht="12.75">
      <c r="B351" s="2">
        <f>C351/2.54</f>
        <v>18.503937007874015</v>
      </c>
      <c r="C351">
        <v>47</v>
      </c>
      <c r="D351">
        <v>308.2</v>
      </c>
      <c r="E351" s="2">
        <f>D351/36.33</f>
        <v>8.48334709606386</v>
      </c>
      <c r="F351" s="3">
        <f>E351/C351</f>
        <v>0.18049674672476296</v>
      </c>
      <c r="H351">
        <v>53</v>
      </c>
      <c r="I351">
        <v>60</v>
      </c>
      <c r="J351">
        <v>54</v>
      </c>
      <c r="K351">
        <v>59</v>
      </c>
      <c r="L351">
        <v>75</v>
      </c>
    </row>
    <row r="352" spans="2:12" ht="12.75">
      <c r="B352" s="2">
        <f>C352/2.54</f>
        <v>17.716535433070867</v>
      </c>
      <c r="C352">
        <v>45</v>
      </c>
      <c r="D352">
        <v>309.1</v>
      </c>
      <c r="E352" s="2">
        <f>D352/36.33</f>
        <v>8.508120011010185</v>
      </c>
      <c r="F352" s="3">
        <f>E352/C352</f>
        <v>0.1890693335780041</v>
      </c>
      <c r="H352">
        <v>57</v>
      </c>
      <c r="I352">
        <v>52</v>
      </c>
      <c r="J352">
        <v>55</v>
      </c>
      <c r="K352">
        <v>62</v>
      </c>
      <c r="L352">
        <v>70</v>
      </c>
    </row>
    <row r="353" spans="2:12" ht="12.75">
      <c r="B353" s="2">
        <f>C353/2.54</f>
        <v>18.89763779527559</v>
      </c>
      <c r="C353">
        <v>48</v>
      </c>
      <c r="D353">
        <v>337</v>
      </c>
      <c r="E353" s="2">
        <f>D353/36.33</f>
        <v>9.27608037434627</v>
      </c>
      <c r="F353" s="3">
        <f>E353/C353</f>
        <v>0.19325167446554728</v>
      </c>
      <c r="H353">
        <v>57</v>
      </c>
      <c r="I353">
        <v>62</v>
      </c>
      <c r="J353">
        <v>55</v>
      </c>
      <c r="K353">
        <v>69</v>
      </c>
      <c r="L353">
        <v>71</v>
      </c>
    </row>
    <row r="354" spans="6:12" ht="12.75">
      <c r="F354" s="3"/>
      <c r="H354">
        <v>54</v>
      </c>
      <c r="I354">
        <v>61</v>
      </c>
      <c r="J354">
        <v>56</v>
      </c>
      <c r="K354">
        <v>69</v>
      </c>
      <c r="L354">
        <v>71</v>
      </c>
    </row>
    <row r="355" spans="6:12" ht="12.75">
      <c r="F355" s="3">
        <f>AVERAGE(F349:F353)</f>
        <v>0.1834186752769953</v>
      </c>
      <c r="H355">
        <v>55</v>
      </c>
      <c r="I355">
        <v>62</v>
      </c>
      <c r="J355">
        <v>55</v>
      </c>
      <c r="K355">
        <v>68</v>
      </c>
      <c r="L355">
        <v>75</v>
      </c>
    </row>
    <row r="356" spans="8:12" ht="12.75">
      <c r="H356">
        <v>58</v>
      </c>
      <c r="I356">
        <v>61</v>
      </c>
      <c r="J356">
        <v>56</v>
      </c>
      <c r="K356">
        <v>61</v>
      </c>
      <c r="L356">
        <v>73</v>
      </c>
    </row>
    <row r="357" spans="8:12" ht="12.75">
      <c r="H357">
        <v>57</v>
      </c>
      <c r="I357">
        <v>56</v>
      </c>
      <c r="J357">
        <v>56</v>
      </c>
      <c r="K357">
        <v>69</v>
      </c>
      <c r="L357">
        <v>79</v>
      </c>
    </row>
    <row r="358" spans="8:12" ht="12.75">
      <c r="H358">
        <v>49</v>
      </c>
      <c r="I358">
        <v>54</v>
      </c>
      <c r="J358">
        <v>60</v>
      </c>
      <c r="K358">
        <v>64</v>
      </c>
      <c r="L358">
        <v>70</v>
      </c>
    </row>
    <row r="360" spans="1:8" ht="12.75">
      <c r="A360" t="s">
        <v>11</v>
      </c>
      <c r="D360" s="2">
        <f>F355*H360</f>
        <v>11.155523830346853</v>
      </c>
      <c r="E360" t="s">
        <v>12</v>
      </c>
      <c r="H360" s="2">
        <f>AVERAGE(H349:L358)</f>
        <v>60.82</v>
      </c>
    </row>
    <row r="364" spans="1:5" ht="12.75">
      <c r="A364" t="s">
        <v>38</v>
      </c>
      <c r="B364" s="1" t="s">
        <v>0</v>
      </c>
      <c r="C364" s="1"/>
      <c r="E364" t="s">
        <v>6</v>
      </c>
    </row>
    <row r="365" spans="1:5" ht="12.75">
      <c r="A365" s="5">
        <v>406300</v>
      </c>
      <c r="B365" s="1" t="s">
        <v>1</v>
      </c>
      <c r="C365" s="1" t="s">
        <v>1</v>
      </c>
      <c r="D365" s="1" t="s">
        <v>4</v>
      </c>
      <c r="E365" t="s">
        <v>7</v>
      </c>
    </row>
    <row r="366" spans="1:5" ht="12.75">
      <c r="A366" s="5">
        <v>612800</v>
      </c>
      <c r="B366" s="1" t="s">
        <v>2</v>
      </c>
      <c r="C366" s="1" t="s">
        <v>3</v>
      </c>
      <c r="D366" s="1" t="s">
        <v>5</v>
      </c>
      <c r="E366" s="1" t="s">
        <v>3</v>
      </c>
    </row>
    <row r="367" spans="2:12" ht="12.75">
      <c r="B367" s="2">
        <f>C367/2.54</f>
        <v>24.409448818897637</v>
      </c>
      <c r="C367">
        <v>62</v>
      </c>
      <c r="D367">
        <v>559.5</v>
      </c>
      <c r="E367" s="2">
        <f>D367/36.33</f>
        <v>15.400495458298927</v>
      </c>
      <c r="F367" s="3">
        <f>E367/C367</f>
        <v>0.24839508803707946</v>
      </c>
      <c r="H367">
        <v>73</v>
      </c>
      <c r="I367">
        <v>60</v>
      </c>
      <c r="J367">
        <v>67</v>
      </c>
      <c r="K367">
        <v>65</v>
      </c>
      <c r="L367">
        <v>71</v>
      </c>
    </row>
    <row r="368" spans="2:12" ht="12.75">
      <c r="B368" s="2">
        <f>C368/2.54</f>
        <v>25.984251968503937</v>
      </c>
      <c r="C368">
        <v>66</v>
      </c>
      <c r="D368">
        <v>505.2</v>
      </c>
      <c r="E368" s="2">
        <f>D368/36.33</f>
        <v>13.905862923203964</v>
      </c>
      <c r="F368" s="3">
        <f>E368/C368</f>
        <v>0.21069489277581763</v>
      </c>
      <c r="H368">
        <v>73</v>
      </c>
      <c r="I368">
        <v>65</v>
      </c>
      <c r="J368">
        <v>69</v>
      </c>
      <c r="K368">
        <v>69</v>
      </c>
      <c r="L368">
        <v>75</v>
      </c>
    </row>
    <row r="369" spans="2:12" ht="12.75">
      <c r="B369" s="2">
        <f>C369/2.54</f>
        <v>25.196850393700785</v>
      </c>
      <c r="C369">
        <v>64</v>
      </c>
      <c r="D369">
        <v>549.3</v>
      </c>
      <c r="E369" s="2">
        <f>D369/36.33</f>
        <v>15.119735755573906</v>
      </c>
      <c r="F369" s="3">
        <f>E369/C369</f>
        <v>0.23624587118084228</v>
      </c>
      <c r="H369">
        <v>71</v>
      </c>
      <c r="I369">
        <v>67</v>
      </c>
      <c r="J369">
        <v>65</v>
      </c>
      <c r="K369">
        <v>66</v>
      </c>
      <c r="L369">
        <v>75</v>
      </c>
    </row>
    <row r="370" spans="2:12" ht="12.75">
      <c r="B370" s="2">
        <f>C370/2.54</f>
        <v>25.984251968503937</v>
      </c>
      <c r="C370">
        <v>66</v>
      </c>
      <c r="D370">
        <v>568.7</v>
      </c>
      <c r="E370" s="2">
        <f>D370/36.33</f>
        <v>15.653729699972477</v>
      </c>
      <c r="F370" s="3">
        <f>E370/C370</f>
        <v>0.2371777227268557</v>
      </c>
      <c r="H370">
        <v>75</v>
      </c>
      <c r="I370">
        <v>69</v>
      </c>
      <c r="J370">
        <v>67</v>
      </c>
      <c r="K370">
        <v>84</v>
      </c>
      <c r="L370">
        <v>62</v>
      </c>
    </row>
    <row r="371" spans="2:12" ht="12.75">
      <c r="B371" s="2">
        <f>C371/2.54</f>
        <v>23.62204724409449</v>
      </c>
      <c r="C371">
        <v>60</v>
      </c>
      <c r="D371">
        <v>487.3</v>
      </c>
      <c r="E371" s="2">
        <f>D371/36.33</f>
        <v>13.413157170382604</v>
      </c>
      <c r="F371" s="3">
        <f>E371/C371</f>
        <v>0.22355261950637673</v>
      </c>
      <c r="H371">
        <v>73</v>
      </c>
      <c r="I371">
        <v>60</v>
      </c>
      <c r="J371">
        <v>63</v>
      </c>
      <c r="K371">
        <v>72</v>
      </c>
      <c r="L371">
        <v>72</v>
      </c>
    </row>
    <row r="372" spans="6:12" ht="12.75">
      <c r="F372" s="3"/>
      <c r="H372">
        <v>70</v>
      </c>
      <c r="I372">
        <v>68</v>
      </c>
      <c r="J372">
        <v>65</v>
      </c>
      <c r="K372">
        <v>66</v>
      </c>
      <c r="L372">
        <v>73</v>
      </c>
    </row>
    <row r="373" spans="6:12" ht="12.75">
      <c r="F373" s="3">
        <f>AVERAGE(F367:F371)</f>
        <v>0.23121323884539438</v>
      </c>
      <c r="H373">
        <v>73</v>
      </c>
      <c r="I373">
        <v>68</v>
      </c>
      <c r="J373">
        <v>63</v>
      </c>
      <c r="K373">
        <v>60</v>
      </c>
      <c r="L373">
        <v>70</v>
      </c>
    </row>
    <row r="374" spans="8:12" ht="12.75">
      <c r="H374">
        <v>75</v>
      </c>
      <c r="I374">
        <v>67</v>
      </c>
      <c r="J374">
        <v>65</v>
      </c>
      <c r="K374">
        <v>60</v>
      </c>
      <c r="L374">
        <v>72</v>
      </c>
    </row>
    <row r="375" spans="8:12" ht="12.75">
      <c r="H375">
        <v>72</v>
      </c>
      <c r="I375">
        <v>67</v>
      </c>
      <c r="J375">
        <v>60</v>
      </c>
      <c r="K375">
        <v>52</v>
      </c>
      <c r="L375">
        <v>73</v>
      </c>
    </row>
    <row r="376" spans="8:12" ht="12.75">
      <c r="H376">
        <v>75</v>
      </c>
      <c r="I376">
        <v>66</v>
      </c>
      <c r="J376">
        <v>67</v>
      </c>
      <c r="K376">
        <v>57</v>
      </c>
      <c r="L376">
        <v>70</v>
      </c>
    </row>
    <row r="378" spans="1:8" ht="12.75">
      <c r="A378" t="s">
        <v>11</v>
      </c>
      <c r="D378" s="2">
        <f>F373*H378</f>
        <v>15.731748771040635</v>
      </c>
      <c r="E378" t="s">
        <v>12</v>
      </c>
      <c r="H378" s="2">
        <f>AVERAGE(H367:L376)</f>
        <v>68.04</v>
      </c>
    </row>
    <row r="382" spans="1:5" ht="12.75">
      <c r="A382" t="s">
        <v>39</v>
      </c>
      <c r="B382" s="1" t="s">
        <v>0</v>
      </c>
      <c r="C382" s="1"/>
      <c r="E382" t="s">
        <v>6</v>
      </c>
    </row>
    <row r="383" spans="1:5" ht="12.75">
      <c r="A383" s="5">
        <v>406100</v>
      </c>
      <c r="B383" s="1" t="s">
        <v>1</v>
      </c>
      <c r="C383" s="1" t="s">
        <v>1</v>
      </c>
      <c r="D383" s="1" t="s">
        <v>4</v>
      </c>
      <c r="E383" t="s">
        <v>7</v>
      </c>
    </row>
    <row r="384" spans="1:5" ht="12.75">
      <c r="A384" s="5">
        <v>612800</v>
      </c>
      <c r="B384" s="1" t="s">
        <v>2</v>
      </c>
      <c r="C384" s="1" t="s">
        <v>3</v>
      </c>
      <c r="D384" s="1" t="s">
        <v>5</v>
      </c>
      <c r="E384" s="1" t="s">
        <v>3</v>
      </c>
    </row>
    <row r="385" spans="2:12" ht="12.75">
      <c r="B385" s="2">
        <f>C385/2.54</f>
        <v>29.52755905511811</v>
      </c>
      <c r="C385">
        <v>75</v>
      </c>
      <c r="D385">
        <v>653.4</v>
      </c>
      <c r="E385" s="2">
        <f>D385/36.33</f>
        <v>17.985136251032205</v>
      </c>
      <c r="F385" s="3">
        <f>E385/C385</f>
        <v>0.2398018166804294</v>
      </c>
      <c r="H385">
        <v>79</v>
      </c>
      <c r="I385">
        <v>79</v>
      </c>
      <c r="J385">
        <v>73</v>
      </c>
      <c r="K385">
        <v>67</v>
      </c>
      <c r="L385">
        <v>72</v>
      </c>
    </row>
    <row r="386" spans="2:12" ht="12.75">
      <c r="B386" s="2">
        <f>C386/2.54</f>
        <v>29.133858267716533</v>
      </c>
      <c r="C386">
        <v>74</v>
      </c>
      <c r="D386">
        <v>690.4</v>
      </c>
      <c r="E386" s="2">
        <f>D386/36.33</f>
        <v>19.003578309936692</v>
      </c>
      <c r="F386" s="3">
        <f>E386/C386</f>
        <v>0.25680511229644176</v>
      </c>
      <c r="H386">
        <v>81</v>
      </c>
      <c r="I386">
        <v>78</v>
      </c>
      <c r="J386">
        <v>72</v>
      </c>
      <c r="K386">
        <v>51</v>
      </c>
      <c r="L386">
        <v>75</v>
      </c>
    </row>
    <row r="387" spans="2:12" ht="12.75">
      <c r="B387" s="2">
        <f>C387/2.54</f>
        <v>27.95275590551181</v>
      </c>
      <c r="C387">
        <v>71</v>
      </c>
      <c r="D387">
        <v>625.4</v>
      </c>
      <c r="E387" s="2">
        <f>D387/36.33</f>
        <v>17.214423341590972</v>
      </c>
      <c r="F387" s="3">
        <f>E387/C387</f>
        <v>0.24245666678297145</v>
      </c>
      <c r="H387">
        <v>60</v>
      </c>
      <c r="I387">
        <v>80</v>
      </c>
      <c r="J387">
        <v>70</v>
      </c>
      <c r="K387">
        <v>57</v>
      </c>
      <c r="L387">
        <v>71</v>
      </c>
    </row>
    <row r="388" spans="2:12" ht="12.75">
      <c r="B388" s="2">
        <f>C388/2.54</f>
        <v>28.346456692913385</v>
      </c>
      <c r="C388">
        <v>72</v>
      </c>
      <c r="D388">
        <v>660.3</v>
      </c>
      <c r="E388" s="2">
        <f>D388/36.33</f>
        <v>18.175061932287367</v>
      </c>
      <c r="F388" s="3">
        <f>E388/C388</f>
        <v>0.2524314157262134</v>
      </c>
      <c r="H388">
        <v>72</v>
      </c>
      <c r="I388">
        <v>74</v>
      </c>
      <c r="J388">
        <v>59</v>
      </c>
      <c r="K388">
        <v>68</v>
      </c>
      <c r="L388">
        <v>70</v>
      </c>
    </row>
    <row r="389" spans="2:12" ht="12.75">
      <c r="B389" s="2">
        <f>C389/2.54</f>
        <v>32.28346456692913</v>
      </c>
      <c r="C389">
        <v>82</v>
      </c>
      <c r="D389">
        <v>748.8</v>
      </c>
      <c r="E389" s="2">
        <f>D389/36.33</f>
        <v>20.611065235342693</v>
      </c>
      <c r="F389" s="3">
        <f>E389/C389</f>
        <v>0.25135445408954504</v>
      </c>
      <c r="H389">
        <v>79</v>
      </c>
      <c r="I389">
        <v>74</v>
      </c>
      <c r="J389">
        <v>65</v>
      </c>
      <c r="K389">
        <v>66</v>
      </c>
      <c r="L389">
        <v>54</v>
      </c>
    </row>
    <row r="390" spans="6:12" ht="12.75">
      <c r="F390" s="3"/>
      <c r="H390">
        <v>75</v>
      </c>
      <c r="I390">
        <v>62</v>
      </c>
      <c r="J390">
        <v>65</v>
      </c>
      <c r="K390">
        <v>70</v>
      </c>
      <c r="L390">
        <v>61</v>
      </c>
    </row>
    <row r="391" spans="6:12" ht="12.75">
      <c r="F391" s="3">
        <f>AVERAGE(F385:F389)</f>
        <v>0.2485698931151202</v>
      </c>
      <c r="H391">
        <v>58</v>
      </c>
      <c r="I391">
        <v>73</v>
      </c>
      <c r="J391">
        <v>69</v>
      </c>
      <c r="K391">
        <v>71</v>
      </c>
      <c r="L391">
        <v>56</v>
      </c>
    </row>
    <row r="392" spans="8:12" ht="12.75">
      <c r="H392">
        <v>82</v>
      </c>
      <c r="I392">
        <v>70</v>
      </c>
      <c r="J392">
        <v>69</v>
      </c>
      <c r="K392">
        <v>69</v>
      </c>
      <c r="L392">
        <v>53</v>
      </c>
    </row>
    <row r="393" spans="8:12" ht="12.75">
      <c r="H393">
        <v>79</v>
      </c>
      <c r="I393">
        <v>71</v>
      </c>
      <c r="J393">
        <v>65</v>
      </c>
      <c r="K393">
        <v>65</v>
      </c>
      <c r="L393">
        <v>54</v>
      </c>
    </row>
    <row r="394" spans="8:12" ht="12.75">
      <c r="H394">
        <v>80</v>
      </c>
      <c r="I394">
        <v>72</v>
      </c>
      <c r="J394">
        <v>64</v>
      </c>
      <c r="K394">
        <v>68</v>
      </c>
      <c r="L394">
        <v>58</v>
      </c>
    </row>
    <row r="396" spans="1:8" ht="12.75">
      <c r="A396" t="s">
        <v>11</v>
      </c>
      <c r="D396" s="2">
        <f>F391*H396</f>
        <v>17.027037678385735</v>
      </c>
      <c r="E396" t="s">
        <v>12</v>
      </c>
      <c r="H396" s="2">
        <f>AVERAGE(H385:L394)</f>
        <v>68.5</v>
      </c>
    </row>
    <row r="400" spans="1:5" ht="12.75">
      <c r="A400" t="s">
        <v>40</v>
      </c>
      <c r="B400" s="1" t="s">
        <v>0</v>
      </c>
      <c r="C400" s="1"/>
      <c r="E400" t="s">
        <v>6</v>
      </c>
    </row>
    <row r="401" spans="1:5" ht="12.75">
      <c r="A401" s="5">
        <v>405900</v>
      </c>
      <c r="B401" s="1" t="s">
        <v>1</v>
      </c>
      <c r="C401" s="1" t="s">
        <v>1</v>
      </c>
      <c r="D401" s="1" t="s">
        <v>4</v>
      </c>
      <c r="E401" t="s">
        <v>7</v>
      </c>
    </row>
    <row r="402" spans="1:5" ht="12.75">
      <c r="A402" s="5">
        <v>612800</v>
      </c>
      <c r="B402" s="1" t="s">
        <v>2</v>
      </c>
      <c r="C402" s="1" t="s">
        <v>3</v>
      </c>
      <c r="D402" s="1" t="s">
        <v>5</v>
      </c>
      <c r="E402" s="1" t="s">
        <v>3</v>
      </c>
    </row>
    <row r="403" spans="2:12" ht="12.75">
      <c r="B403" s="2">
        <f>C403/2.54</f>
        <v>27.16535433070866</v>
      </c>
      <c r="C403">
        <v>69</v>
      </c>
      <c r="D403">
        <v>591.1</v>
      </c>
      <c r="E403" s="2">
        <f>D403/36.33</f>
        <v>16.27030002752546</v>
      </c>
      <c r="F403" s="3">
        <f>E403/C403</f>
        <v>0.23580144967428204</v>
      </c>
      <c r="H403">
        <v>69</v>
      </c>
      <c r="I403">
        <v>67</v>
      </c>
      <c r="J403">
        <v>69</v>
      </c>
      <c r="K403">
        <v>58</v>
      </c>
      <c r="L403">
        <v>58</v>
      </c>
    </row>
    <row r="404" spans="2:12" ht="12.75">
      <c r="B404" s="2">
        <f>C404/2.54</f>
        <v>24.80314960629921</v>
      </c>
      <c r="C404">
        <v>63</v>
      </c>
      <c r="D404">
        <v>582.7</v>
      </c>
      <c r="E404" s="2">
        <f>D404/36.33</f>
        <v>16.03908615469309</v>
      </c>
      <c r="F404" s="3">
        <f>E404/C404</f>
        <v>0.2545886691221126</v>
      </c>
      <c r="H404">
        <v>69</v>
      </c>
      <c r="I404">
        <v>71</v>
      </c>
      <c r="J404">
        <v>67</v>
      </c>
      <c r="K404">
        <v>62</v>
      </c>
      <c r="L404">
        <v>64</v>
      </c>
    </row>
    <row r="405" spans="2:12" ht="12.75">
      <c r="B405" s="2">
        <f>C405/2.54</f>
        <v>27.559055118110237</v>
      </c>
      <c r="C405">
        <v>70</v>
      </c>
      <c r="D405">
        <v>537.3</v>
      </c>
      <c r="E405" s="2">
        <f>D405/36.33</f>
        <v>14.789430222956234</v>
      </c>
      <c r="F405" s="3">
        <f>E405/C405</f>
        <v>0.21127757461366048</v>
      </c>
      <c r="H405">
        <v>66</v>
      </c>
      <c r="I405">
        <v>75</v>
      </c>
      <c r="J405">
        <v>70</v>
      </c>
      <c r="K405">
        <v>54</v>
      </c>
      <c r="L405">
        <v>58</v>
      </c>
    </row>
    <row r="406" spans="2:12" ht="12.75">
      <c r="B406" s="2">
        <f>C406/2.54</f>
        <v>25.984251968503937</v>
      </c>
      <c r="C406">
        <v>66</v>
      </c>
      <c r="D406">
        <v>559.3</v>
      </c>
      <c r="E406" s="2">
        <f>D406/36.33</f>
        <v>15.394990366088631</v>
      </c>
      <c r="F406" s="3">
        <f>E406/C406</f>
        <v>0.23325742978922168</v>
      </c>
      <c r="H406">
        <v>70</v>
      </c>
      <c r="I406">
        <v>75</v>
      </c>
      <c r="J406">
        <v>68</v>
      </c>
      <c r="K406">
        <v>51</v>
      </c>
      <c r="L406">
        <v>59</v>
      </c>
    </row>
    <row r="407" spans="2:12" ht="12.75">
      <c r="B407" s="2">
        <f>C407/2.54</f>
        <v>24.409448818897637</v>
      </c>
      <c r="C407">
        <v>62</v>
      </c>
      <c r="D407">
        <v>527.5</v>
      </c>
      <c r="E407" s="2">
        <f>D407/36.33</f>
        <v>14.519680704651803</v>
      </c>
      <c r="F407" s="3">
        <f>E407/C407</f>
        <v>0.23418839846212586</v>
      </c>
      <c r="H407">
        <v>58</v>
      </c>
      <c r="I407">
        <v>72</v>
      </c>
      <c r="J407">
        <v>61</v>
      </c>
      <c r="K407">
        <v>58</v>
      </c>
      <c r="L407">
        <v>61</v>
      </c>
    </row>
    <row r="408" spans="6:12" ht="12.75">
      <c r="F408" s="3"/>
      <c r="H408">
        <v>57</v>
      </c>
      <c r="I408">
        <v>70</v>
      </c>
      <c r="J408">
        <v>63</v>
      </c>
      <c r="K408">
        <v>57</v>
      </c>
      <c r="L408">
        <v>60</v>
      </c>
    </row>
    <row r="409" spans="6:12" ht="12.75">
      <c r="F409" s="3">
        <f>AVERAGE(F403:F407)</f>
        <v>0.23382270433228053</v>
      </c>
      <c r="H409">
        <v>60</v>
      </c>
      <c r="I409">
        <v>73</v>
      </c>
      <c r="J409">
        <v>64</v>
      </c>
      <c r="K409">
        <v>57</v>
      </c>
      <c r="L409">
        <v>54</v>
      </c>
    </row>
    <row r="410" spans="8:12" ht="12.75">
      <c r="H410">
        <v>66</v>
      </c>
      <c r="I410">
        <v>72</v>
      </c>
      <c r="J410">
        <v>62</v>
      </c>
      <c r="K410">
        <v>58</v>
      </c>
      <c r="L410">
        <v>59</v>
      </c>
    </row>
    <row r="411" spans="8:12" ht="12.75">
      <c r="H411">
        <v>65</v>
      </c>
      <c r="I411">
        <v>69</v>
      </c>
      <c r="J411">
        <v>65</v>
      </c>
      <c r="K411">
        <v>61</v>
      </c>
      <c r="L411">
        <v>52</v>
      </c>
    </row>
    <row r="412" spans="8:12" ht="12.75">
      <c r="H412">
        <v>71</v>
      </c>
      <c r="I412">
        <v>71</v>
      </c>
      <c r="J412">
        <v>63</v>
      </c>
      <c r="K412">
        <v>62</v>
      </c>
      <c r="L412">
        <v>54</v>
      </c>
    </row>
    <row r="414" spans="1:8" ht="12.75">
      <c r="A414" t="s">
        <v>11</v>
      </c>
      <c r="D414" s="2">
        <f>F409*H414</f>
        <v>14.847741725099814</v>
      </c>
      <c r="E414" t="s">
        <v>12</v>
      </c>
      <c r="H414" s="2">
        <f>AVERAGE(H403:L412)</f>
        <v>63.5</v>
      </c>
    </row>
    <row r="418" spans="1:5" ht="12.75">
      <c r="A418" t="s">
        <v>41</v>
      </c>
      <c r="B418" s="1" t="s">
        <v>0</v>
      </c>
      <c r="C418" s="1"/>
      <c r="E418" t="s">
        <v>6</v>
      </c>
    </row>
    <row r="419" spans="1:5" ht="12.75">
      <c r="A419" s="5">
        <v>405700</v>
      </c>
      <c r="B419" s="1" t="s">
        <v>1</v>
      </c>
      <c r="C419" s="1" t="s">
        <v>1</v>
      </c>
      <c r="D419" s="1" t="s">
        <v>4</v>
      </c>
      <c r="E419" t="s">
        <v>7</v>
      </c>
    </row>
    <row r="420" spans="1:5" ht="12.75">
      <c r="A420" s="5">
        <v>612800</v>
      </c>
      <c r="B420" s="1" t="s">
        <v>2</v>
      </c>
      <c r="C420" s="1" t="s">
        <v>3</v>
      </c>
      <c r="D420" s="1" t="s">
        <v>5</v>
      </c>
      <c r="E420" s="1" t="s">
        <v>3</v>
      </c>
    </row>
    <row r="421" spans="2:12" ht="12.75">
      <c r="B421" s="2">
        <f>C421/2.54</f>
        <v>24.409448818897637</v>
      </c>
      <c r="C421">
        <v>62</v>
      </c>
      <c r="D421">
        <v>602.9</v>
      </c>
      <c r="E421" s="2">
        <f>D421/36.33</f>
        <v>16.595100467932838</v>
      </c>
      <c r="F421" s="3">
        <f>E421/C421</f>
        <v>0.2676629107731103</v>
      </c>
      <c r="H421">
        <v>63</v>
      </c>
      <c r="I421">
        <v>56</v>
      </c>
      <c r="J421">
        <v>58</v>
      </c>
      <c r="K421">
        <v>78</v>
      </c>
      <c r="L421">
        <v>61</v>
      </c>
    </row>
    <row r="422" spans="2:12" ht="12.75">
      <c r="B422" s="2">
        <f>C422/2.54</f>
        <v>22.440944881889763</v>
      </c>
      <c r="C422">
        <v>57</v>
      </c>
      <c r="D422">
        <v>420.6</v>
      </c>
      <c r="E422" s="2">
        <f>D422/36.33</f>
        <v>11.577208918249381</v>
      </c>
      <c r="F422" s="3">
        <f>E422/C422</f>
        <v>0.20310892839034003</v>
      </c>
      <c r="H422">
        <v>59</v>
      </c>
      <c r="I422">
        <v>65</v>
      </c>
      <c r="J422">
        <v>59</v>
      </c>
      <c r="K422">
        <v>71</v>
      </c>
      <c r="L422">
        <v>62</v>
      </c>
    </row>
    <row r="423" spans="2:12" ht="12.75">
      <c r="B423" s="2">
        <f>C423/2.54</f>
        <v>24.015748031496063</v>
      </c>
      <c r="C423">
        <v>61</v>
      </c>
      <c r="D423">
        <v>567.7</v>
      </c>
      <c r="E423" s="2">
        <f>D423/36.33</f>
        <v>15.626204238921003</v>
      </c>
      <c r="F423" s="3">
        <f>E423/C423</f>
        <v>0.25616728260526234</v>
      </c>
      <c r="H423">
        <v>50</v>
      </c>
      <c r="I423">
        <v>62</v>
      </c>
      <c r="J423">
        <v>53</v>
      </c>
      <c r="K423">
        <v>68</v>
      </c>
      <c r="L423">
        <v>66</v>
      </c>
    </row>
    <row r="424" spans="2:12" ht="12.75">
      <c r="B424" s="2">
        <f>C424/2.54</f>
        <v>22.440944881889763</v>
      </c>
      <c r="C424">
        <v>57</v>
      </c>
      <c r="D424">
        <v>439</v>
      </c>
      <c r="E424" s="2">
        <f>D424/36.33</f>
        <v>12.083677401596477</v>
      </c>
      <c r="F424" s="3">
        <f>E424/C424</f>
        <v>0.21199434037888557</v>
      </c>
      <c r="H424">
        <v>61</v>
      </c>
      <c r="I424">
        <v>58</v>
      </c>
      <c r="J424">
        <v>64</v>
      </c>
      <c r="K424">
        <v>73</v>
      </c>
      <c r="L424">
        <v>63</v>
      </c>
    </row>
    <row r="425" spans="2:12" ht="12.75">
      <c r="B425" s="2">
        <f>C425/2.54</f>
        <v>22.440944881889763</v>
      </c>
      <c r="C425">
        <v>57</v>
      </c>
      <c r="D425">
        <v>448.8</v>
      </c>
      <c r="E425" s="2">
        <f>D425/36.33</f>
        <v>12.35342691990091</v>
      </c>
      <c r="F425" s="3">
        <f>E425/C425</f>
        <v>0.216726788068437</v>
      </c>
      <c r="H425">
        <v>54</v>
      </c>
      <c r="I425">
        <v>63</v>
      </c>
      <c r="J425">
        <v>64</v>
      </c>
      <c r="K425">
        <v>71</v>
      </c>
      <c r="L425">
        <v>68</v>
      </c>
    </row>
    <row r="426" spans="6:12" ht="12.75">
      <c r="F426" s="3"/>
      <c r="H426">
        <v>64</v>
      </c>
      <c r="I426">
        <v>59</v>
      </c>
      <c r="J426">
        <v>64</v>
      </c>
      <c r="K426">
        <v>69</v>
      </c>
      <c r="L426">
        <v>65</v>
      </c>
    </row>
    <row r="427" spans="6:12" ht="12.75">
      <c r="F427" s="3">
        <f>AVERAGE(F421:F425)</f>
        <v>0.23113205004320703</v>
      </c>
      <c r="H427">
        <v>58</v>
      </c>
      <c r="I427">
        <v>65</v>
      </c>
      <c r="J427">
        <v>68</v>
      </c>
      <c r="K427">
        <v>70</v>
      </c>
      <c r="L427">
        <v>67</v>
      </c>
    </row>
    <row r="428" spans="8:12" ht="12.75">
      <c r="H428">
        <v>51</v>
      </c>
      <c r="I428">
        <v>63</v>
      </c>
      <c r="J428">
        <v>70</v>
      </c>
      <c r="K428">
        <v>64</v>
      </c>
      <c r="L428">
        <v>64</v>
      </c>
    </row>
    <row r="429" spans="8:12" ht="12.75">
      <c r="H429">
        <v>59</v>
      </c>
      <c r="I429">
        <v>64</v>
      </c>
      <c r="J429">
        <v>73</v>
      </c>
      <c r="K429">
        <v>62</v>
      </c>
      <c r="L429">
        <v>65</v>
      </c>
    </row>
    <row r="430" spans="8:12" ht="12.75">
      <c r="H430">
        <v>65</v>
      </c>
      <c r="I430">
        <v>56</v>
      </c>
      <c r="J430">
        <v>75</v>
      </c>
      <c r="K430">
        <v>62</v>
      </c>
      <c r="L430">
        <v>66</v>
      </c>
    </row>
    <row r="432" spans="1:8" ht="12.75">
      <c r="A432" t="s">
        <v>11</v>
      </c>
      <c r="D432" s="2">
        <f>F427*H432</f>
        <v>14.690753100746239</v>
      </c>
      <c r="E432" t="s">
        <v>12</v>
      </c>
      <c r="H432" s="2">
        <f>AVERAGE(H421:L430)</f>
        <v>63.56</v>
      </c>
    </row>
    <row r="436" spans="1:5" ht="12.75">
      <c r="A436" t="s">
        <v>42</v>
      </c>
      <c r="B436" s="1" t="s">
        <v>0</v>
      </c>
      <c r="C436" s="1"/>
      <c r="E436" t="s">
        <v>6</v>
      </c>
    </row>
    <row r="437" spans="1:5" ht="12.75">
      <c r="A437" s="5">
        <v>405570</v>
      </c>
      <c r="B437" s="1" t="s">
        <v>1</v>
      </c>
      <c r="C437" s="1" t="s">
        <v>1</v>
      </c>
      <c r="D437" s="1" t="s">
        <v>4</v>
      </c>
      <c r="E437" t="s">
        <v>7</v>
      </c>
    </row>
    <row r="438" spans="1:5" ht="12.75">
      <c r="A438" s="5">
        <v>612800</v>
      </c>
      <c r="B438" s="1" t="s">
        <v>2</v>
      </c>
      <c r="C438" s="1" t="s">
        <v>3</v>
      </c>
      <c r="D438" s="1" t="s">
        <v>5</v>
      </c>
      <c r="E438" s="1" t="s">
        <v>3</v>
      </c>
    </row>
    <row r="439" spans="2:12" ht="12.75">
      <c r="B439" s="2">
        <f>C439/2.54</f>
        <v>22.04724409448819</v>
      </c>
      <c r="C439">
        <v>56</v>
      </c>
      <c r="D439">
        <v>449.1</v>
      </c>
      <c r="E439" s="2">
        <f>D439/36.33</f>
        <v>12.361684558216352</v>
      </c>
      <c r="F439" s="3">
        <f>E439/C439</f>
        <v>0.22074436711100628</v>
      </c>
      <c r="H439">
        <v>57</v>
      </c>
      <c r="I439">
        <v>62</v>
      </c>
      <c r="J439">
        <v>47</v>
      </c>
      <c r="K439">
        <v>38</v>
      </c>
      <c r="L439">
        <v>51</v>
      </c>
    </row>
    <row r="440" spans="2:12" ht="12.75">
      <c r="B440" s="2">
        <f>C440/2.54</f>
        <v>20.47244094488189</v>
      </c>
      <c r="C440">
        <v>52</v>
      </c>
      <c r="D440">
        <v>441.9</v>
      </c>
      <c r="E440" s="2">
        <f>D440/36.33</f>
        <v>12.163501238645747</v>
      </c>
      <c r="F440" s="3">
        <f>E440/C440</f>
        <v>0.23391348535857207</v>
      </c>
      <c r="H440">
        <v>58</v>
      </c>
      <c r="I440">
        <v>58</v>
      </c>
      <c r="J440">
        <v>48</v>
      </c>
      <c r="K440">
        <v>40</v>
      </c>
      <c r="L440">
        <v>51</v>
      </c>
    </row>
    <row r="441" spans="2:12" ht="12.75">
      <c r="B441" s="2">
        <f>C441/2.54</f>
        <v>22.834645669291337</v>
      </c>
      <c r="C441">
        <v>58</v>
      </c>
      <c r="D441">
        <v>514.8</v>
      </c>
      <c r="E441" s="2">
        <f>D441/36.33</f>
        <v>14.1701073492981</v>
      </c>
      <c r="F441" s="3">
        <f>E441/C441</f>
        <v>0.24431219567755344</v>
      </c>
      <c r="H441">
        <v>56</v>
      </c>
      <c r="I441">
        <v>50</v>
      </c>
      <c r="J441">
        <v>53</v>
      </c>
      <c r="K441">
        <v>42</v>
      </c>
      <c r="L441">
        <v>46</v>
      </c>
    </row>
    <row r="442" spans="2:12" ht="12.75">
      <c r="B442" s="2">
        <f>C442/2.54</f>
        <v>21.653543307086615</v>
      </c>
      <c r="C442">
        <v>55</v>
      </c>
      <c r="D442">
        <v>594</v>
      </c>
      <c r="E442" s="2">
        <f>D442/36.33</f>
        <v>16.350123864574734</v>
      </c>
      <c r="F442" s="3">
        <f>E442/C442</f>
        <v>0.29727497935590425</v>
      </c>
      <c r="H442">
        <v>53</v>
      </c>
      <c r="I442">
        <v>46</v>
      </c>
      <c r="J442">
        <v>48</v>
      </c>
      <c r="K442">
        <v>42</v>
      </c>
      <c r="L442">
        <v>44</v>
      </c>
    </row>
    <row r="443" spans="2:12" ht="12.75">
      <c r="B443" s="2">
        <f>C443/2.54</f>
        <v>23.62204724409449</v>
      </c>
      <c r="C443">
        <v>60</v>
      </c>
      <c r="D443">
        <v>555</v>
      </c>
      <c r="E443" s="2">
        <f>D443/36.33</f>
        <v>15.2766308835673</v>
      </c>
      <c r="F443" s="3">
        <f>E443/C443</f>
        <v>0.2546105147261217</v>
      </c>
      <c r="H443">
        <v>51</v>
      </c>
      <c r="I443">
        <v>42</v>
      </c>
      <c r="J443">
        <v>39</v>
      </c>
      <c r="K443">
        <v>45</v>
      </c>
      <c r="L443">
        <v>50</v>
      </c>
    </row>
    <row r="444" spans="6:12" ht="12.75">
      <c r="F444" s="3"/>
      <c r="H444">
        <v>54</v>
      </c>
      <c r="I444">
        <v>47</v>
      </c>
      <c r="J444">
        <v>42</v>
      </c>
      <c r="K444">
        <v>48</v>
      </c>
      <c r="L444">
        <v>49</v>
      </c>
    </row>
    <row r="445" spans="6:12" ht="12.75">
      <c r="F445" s="3">
        <f>AVERAGE(F439:F443)</f>
        <v>0.25017110844583157</v>
      </c>
      <c r="H445">
        <v>56</v>
      </c>
      <c r="I445">
        <v>49</v>
      </c>
      <c r="J445">
        <v>44</v>
      </c>
      <c r="K445">
        <v>46</v>
      </c>
      <c r="L445">
        <v>51</v>
      </c>
    </row>
    <row r="446" spans="8:12" ht="12.75">
      <c r="H446">
        <v>58</v>
      </c>
      <c r="I446">
        <v>48</v>
      </c>
      <c r="J446">
        <v>40</v>
      </c>
      <c r="K446">
        <v>47</v>
      </c>
      <c r="L446">
        <v>51</v>
      </c>
    </row>
    <row r="447" spans="8:12" ht="12.75">
      <c r="H447">
        <v>57</v>
      </c>
      <c r="I447">
        <v>50</v>
      </c>
      <c r="J447">
        <v>36</v>
      </c>
      <c r="K447">
        <v>46</v>
      </c>
      <c r="L447">
        <v>53</v>
      </c>
    </row>
    <row r="448" spans="8:12" ht="12.75">
      <c r="H448">
        <v>60</v>
      </c>
      <c r="I448">
        <v>50</v>
      </c>
      <c r="J448">
        <v>37</v>
      </c>
      <c r="K448">
        <v>48</v>
      </c>
      <c r="L448">
        <v>52</v>
      </c>
    </row>
    <row r="450" spans="1:8" ht="12.75">
      <c r="A450" t="s">
        <v>11</v>
      </c>
      <c r="D450" s="2">
        <f>F445*H450</f>
        <v>12.188336403480914</v>
      </c>
      <c r="E450" t="s">
        <v>12</v>
      </c>
      <c r="H450" s="2">
        <f>AVERAGE(H439:L448)</f>
        <v>48.72</v>
      </c>
    </row>
    <row r="453" spans="1:7" ht="12.75">
      <c r="A453" t="s">
        <v>43</v>
      </c>
      <c r="E453" s="2">
        <f>(D450+D432+D414+D396+D378+D360)/6</f>
        <v>14.27352358485003</v>
      </c>
      <c r="F453" t="s">
        <v>12</v>
      </c>
      <c r="G453" s="4">
        <v>37033</v>
      </c>
    </row>
    <row r="454" ht="12.75">
      <c r="E454" s="3">
        <f>(F445+F427+F409+F391+F373+F355)/6</f>
        <v>0.22972127834313816</v>
      </c>
    </row>
    <row r="455" ht="12.75">
      <c r="E455" s="2">
        <f>(H450+H432+H414+H396+H378+H360)/6</f>
        <v>62.19</v>
      </c>
    </row>
    <row r="456" spans="1:13" ht="12.75">
      <c r="A456" s="6" t="s">
        <v>44</v>
      </c>
      <c r="B456" s="6" t="s">
        <v>44</v>
      </c>
      <c r="C456" s="6" t="s">
        <v>44</v>
      </c>
      <c r="D456" s="6" t="s">
        <v>44</v>
      </c>
      <c r="E456" s="6" t="s">
        <v>44</v>
      </c>
      <c r="F456" s="6" t="s">
        <v>44</v>
      </c>
      <c r="G456" s="6" t="s">
        <v>44</v>
      </c>
      <c r="H456" s="6" t="s">
        <v>44</v>
      </c>
      <c r="I456" s="6" t="s">
        <v>44</v>
      </c>
      <c r="J456" s="6" t="s">
        <v>44</v>
      </c>
      <c r="K456" s="6" t="s">
        <v>44</v>
      </c>
      <c r="L456" s="6" t="s">
        <v>44</v>
      </c>
      <c r="M456" s="6" t="s">
        <v>44</v>
      </c>
    </row>
    <row r="457" spans="1:11" ht="12.75">
      <c r="A457" t="s">
        <v>36</v>
      </c>
      <c r="G457" t="s">
        <v>8</v>
      </c>
      <c r="K457" s="4">
        <v>37035</v>
      </c>
    </row>
    <row r="458" ht="14.25">
      <c r="G458" t="s">
        <v>10</v>
      </c>
    </row>
    <row r="460" spans="1:5" ht="12.75">
      <c r="A460" t="s">
        <v>37</v>
      </c>
      <c r="B460" s="1" t="s">
        <v>0</v>
      </c>
      <c r="C460" s="1"/>
      <c r="E460" t="s">
        <v>6</v>
      </c>
    </row>
    <row r="461" spans="1:5" ht="12.75">
      <c r="A461" s="5">
        <v>406500</v>
      </c>
      <c r="B461" s="1" t="s">
        <v>1</v>
      </c>
      <c r="C461" s="1" t="s">
        <v>1</v>
      </c>
      <c r="D461" s="1" t="s">
        <v>4</v>
      </c>
      <c r="E461" t="s">
        <v>7</v>
      </c>
    </row>
    <row r="462" spans="1:5" ht="12.75">
      <c r="A462" s="5">
        <v>612800</v>
      </c>
      <c r="B462" s="1" t="s">
        <v>2</v>
      </c>
      <c r="C462" s="1" t="s">
        <v>3</v>
      </c>
      <c r="D462" s="1" t="s">
        <v>5</v>
      </c>
      <c r="E462" s="1" t="s">
        <v>3</v>
      </c>
    </row>
    <row r="463" spans="2:12" ht="12.75">
      <c r="B463" s="2">
        <f>C463/2.54</f>
        <v>16.53543307086614</v>
      </c>
      <c r="C463">
        <v>42</v>
      </c>
      <c r="D463">
        <v>412.5</v>
      </c>
      <c r="E463" s="2">
        <f>D463/36.33</f>
        <v>11.354252683732453</v>
      </c>
      <c r="F463" s="3">
        <f>E463/C463</f>
        <v>0.27033934961267747</v>
      </c>
      <c r="H463">
        <v>55</v>
      </c>
      <c r="I463">
        <v>62</v>
      </c>
      <c r="J463">
        <v>57</v>
      </c>
      <c r="K463">
        <v>52</v>
      </c>
      <c r="L463">
        <v>65</v>
      </c>
    </row>
    <row r="464" spans="2:12" ht="12.75">
      <c r="B464" s="2">
        <f>C464/2.54</f>
        <v>18.11023622047244</v>
      </c>
      <c r="C464">
        <v>46</v>
      </c>
      <c r="D464">
        <v>376.1</v>
      </c>
      <c r="E464" s="2">
        <f>D464/36.33</f>
        <v>10.352325901458851</v>
      </c>
      <c r="F464" s="3">
        <f>E464/C464</f>
        <v>0.22505056307519242</v>
      </c>
      <c r="H464">
        <v>53</v>
      </c>
      <c r="I464">
        <v>60</v>
      </c>
      <c r="J464">
        <v>58</v>
      </c>
      <c r="K464">
        <v>52</v>
      </c>
      <c r="L464">
        <v>65</v>
      </c>
    </row>
    <row r="465" spans="2:12" ht="12.75">
      <c r="B465" s="2">
        <f>C465/2.54</f>
        <v>16.53543307086614</v>
      </c>
      <c r="C465">
        <v>42</v>
      </c>
      <c r="D465">
        <v>388.4</v>
      </c>
      <c r="E465" s="2">
        <f>D465/36.33</f>
        <v>10.690889072391963</v>
      </c>
      <c r="F465" s="3">
        <f>E465/C465</f>
        <v>0.25454497791409436</v>
      </c>
      <c r="H465">
        <v>56</v>
      </c>
      <c r="I465">
        <v>55</v>
      </c>
      <c r="J465">
        <v>58</v>
      </c>
      <c r="K465">
        <v>47</v>
      </c>
      <c r="L465">
        <v>65</v>
      </c>
    </row>
    <row r="466" spans="2:12" ht="12.75">
      <c r="B466" s="2">
        <f>C466/2.54</f>
        <v>19.291338582677167</v>
      </c>
      <c r="C466">
        <v>49</v>
      </c>
      <c r="D466">
        <v>410.4</v>
      </c>
      <c r="E466" s="2">
        <f>D466/36.33</f>
        <v>11.29644921552436</v>
      </c>
      <c r="F466" s="3">
        <f>E466/C466</f>
        <v>0.2305397799086604</v>
      </c>
      <c r="H466">
        <v>61</v>
      </c>
      <c r="I466">
        <v>67</v>
      </c>
      <c r="J466">
        <v>57</v>
      </c>
      <c r="K466">
        <v>52</v>
      </c>
      <c r="L466">
        <v>60</v>
      </c>
    </row>
    <row r="467" spans="2:12" ht="12.75">
      <c r="B467" s="2">
        <f>C467/2.54</f>
        <v>15.748031496062993</v>
      </c>
      <c r="C467">
        <v>40</v>
      </c>
      <c r="D467">
        <v>313.1</v>
      </c>
      <c r="E467" s="2">
        <f>D467/36.33</f>
        <v>8.618221855216076</v>
      </c>
      <c r="F467" s="3">
        <f>E467/C467</f>
        <v>0.2154555463804019</v>
      </c>
      <c r="H467">
        <v>53</v>
      </c>
      <c r="I467">
        <v>66</v>
      </c>
      <c r="J467">
        <v>54</v>
      </c>
      <c r="K467">
        <v>53</v>
      </c>
      <c r="L467">
        <v>64</v>
      </c>
    </row>
    <row r="468" spans="6:12" ht="12.75">
      <c r="F468" s="3"/>
      <c r="H468">
        <v>55</v>
      </c>
      <c r="I468">
        <v>60</v>
      </c>
      <c r="J468">
        <v>52</v>
      </c>
      <c r="K468">
        <v>66</v>
      </c>
      <c r="L468">
        <v>64</v>
      </c>
    </row>
    <row r="469" spans="6:12" ht="12.75">
      <c r="F469" s="3">
        <f>AVERAGE(F463:F467)</f>
        <v>0.23918604337820532</v>
      </c>
      <c r="H469">
        <v>60</v>
      </c>
      <c r="I469">
        <v>64</v>
      </c>
      <c r="J469">
        <v>52</v>
      </c>
      <c r="K469">
        <v>62</v>
      </c>
      <c r="L469">
        <v>64</v>
      </c>
    </row>
    <row r="470" spans="8:12" ht="12.75">
      <c r="H470">
        <v>61</v>
      </c>
      <c r="I470">
        <v>64</v>
      </c>
      <c r="J470">
        <v>50</v>
      </c>
      <c r="K470">
        <v>59</v>
      </c>
      <c r="L470">
        <v>70</v>
      </c>
    </row>
    <row r="471" spans="8:12" ht="12.75">
      <c r="H471">
        <v>59</v>
      </c>
      <c r="I471">
        <v>63</v>
      </c>
      <c r="J471">
        <v>47</v>
      </c>
      <c r="K471">
        <v>62</v>
      </c>
      <c r="L471">
        <v>68</v>
      </c>
    </row>
    <row r="472" spans="8:12" ht="12.75">
      <c r="H472">
        <v>57</v>
      </c>
      <c r="I472">
        <v>59</v>
      </c>
      <c r="J472">
        <v>51</v>
      </c>
      <c r="K472">
        <v>53</v>
      </c>
      <c r="L472">
        <v>70</v>
      </c>
    </row>
    <row r="474" spans="1:8" ht="12.75">
      <c r="A474" t="s">
        <v>11</v>
      </c>
      <c r="D474" s="2">
        <f>F469*H474</f>
        <v>14.05935562977091</v>
      </c>
      <c r="E474" t="s">
        <v>12</v>
      </c>
      <c r="H474" s="2">
        <f>AVERAGE(H463:L472)</f>
        <v>58.78</v>
      </c>
    </row>
    <row r="478" spans="1:5" ht="12.75">
      <c r="A478" t="s">
        <v>38</v>
      </c>
      <c r="B478" s="1" t="s">
        <v>0</v>
      </c>
      <c r="C478" s="1"/>
      <c r="E478" t="s">
        <v>6</v>
      </c>
    </row>
    <row r="479" spans="1:5" ht="12.75">
      <c r="A479" s="5">
        <v>406300</v>
      </c>
      <c r="B479" s="1" t="s">
        <v>1</v>
      </c>
      <c r="C479" s="1" t="s">
        <v>1</v>
      </c>
      <c r="D479" s="1" t="s">
        <v>4</v>
      </c>
      <c r="E479" t="s">
        <v>7</v>
      </c>
    </row>
    <row r="480" spans="1:5" ht="12.75">
      <c r="A480" s="5">
        <v>612800</v>
      </c>
      <c r="B480" s="1" t="s">
        <v>2</v>
      </c>
      <c r="C480" s="1" t="s">
        <v>3</v>
      </c>
      <c r="D480" s="1" t="s">
        <v>5</v>
      </c>
      <c r="E480" s="1" t="s">
        <v>3</v>
      </c>
    </row>
    <row r="481" spans="2:12" ht="12.75">
      <c r="B481" s="2">
        <f>C481/2.54</f>
        <v>22.834645669291337</v>
      </c>
      <c r="C481">
        <v>58</v>
      </c>
      <c r="D481">
        <v>499.2</v>
      </c>
      <c r="E481" s="2">
        <f>D481/36.33</f>
        <v>13.740710156895128</v>
      </c>
      <c r="F481" s="3">
        <f>E481/C481</f>
        <v>0.2369087958085367</v>
      </c>
      <c r="H481">
        <v>54</v>
      </c>
      <c r="I481">
        <v>59</v>
      </c>
      <c r="J481">
        <v>66</v>
      </c>
      <c r="K481">
        <v>72</v>
      </c>
      <c r="L481">
        <v>65</v>
      </c>
    </row>
    <row r="482" spans="2:12" ht="12.75">
      <c r="B482" s="2">
        <f>C482/2.54</f>
        <v>25.984251968503937</v>
      </c>
      <c r="C482">
        <v>66</v>
      </c>
      <c r="D482">
        <v>562.7</v>
      </c>
      <c r="E482" s="2">
        <f>D482/36.33</f>
        <v>15.48857693366364</v>
      </c>
      <c r="F482" s="3">
        <f>E482/C482</f>
        <v>0.23467540808581275</v>
      </c>
      <c r="H482">
        <v>55</v>
      </c>
      <c r="I482">
        <v>61</v>
      </c>
      <c r="J482">
        <v>53</v>
      </c>
      <c r="K482">
        <v>67</v>
      </c>
      <c r="L482">
        <v>67</v>
      </c>
    </row>
    <row r="483" spans="2:12" ht="12.75">
      <c r="B483" s="2">
        <f>C483/2.54</f>
        <v>26.771653543307085</v>
      </c>
      <c r="C483">
        <v>68</v>
      </c>
      <c r="D483">
        <v>581.6</v>
      </c>
      <c r="E483" s="2">
        <f>D483/36.33</f>
        <v>16.008808147536474</v>
      </c>
      <c r="F483" s="3">
        <f>E483/C483</f>
        <v>0.23542364922847756</v>
      </c>
      <c r="H483">
        <v>58</v>
      </c>
      <c r="I483">
        <v>67</v>
      </c>
      <c r="J483">
        <v>65</v>
      </c>
      <c r="K483">
        <v>73</v>
      </c>
      <c r="L483">
        <v>64</v>
      </c>
    </row>
    <row r="484" spans="2:12" ht="12.75">
      <c r="B484" s="2">
        <f>C484/2.54</f>
        <v>25.196850393700785</v>
      </c>
      <c r="C484">
        <v>64</v>
      </c>
      <c r="D484">
        <v>534.4</v>
      </c>
      <c r="E484" s="2">
        <f>D484/36.33</f>
        <v>14.709606385906964</v>
      </c>
      <c r="F484" s="3">
        <f>E484/C484</f>
        <v>0.22983759977979631</v>
      </c>
      <c r="H484">
        <v>58</v>
      </c>
      <c r="I484">
        <v>60</v>
      </c>
      <c r="J484">
        <v>65</v>
      </c>
      <c r="K484">
        <v>69</v>
      </c>
      <c r="L484">
        <v>62</v>
      </c>
    </row>
    <row r="485" spans="2:12" ht="12.75">
      <c r="B485" s="2">
        <f>C485/2.54</f>
        <v>22.04724409448819</v>
      </c>
      <c r="C485">
        <v>56</v>
      </c>
      <c r="D485">
        <v>499.6</v>
      </c>
      <c r="E485" s="2">
        <f>D485/36.33</f>
        <v>13.751720341315718</v>
      </c>
      <c r="F485" s="3">
        <f>E485/C485</f>
        <v>0.2455664346663521</v>
      </c>
      <c r="H485">
        <v>56</v>
      </c>
      <c r="I485">
        <v>64</v>
      </c>
      <c r="J485">
        <v>56</v>
      </c>
      <c r="K485">
        <v>67</v>
      </c>
      <c r="L485">
        <v>57</v>
      </c>
    </row>
    <row r="486" spans="6:12" ht="12.75">
      <c r="F486" s="3"/>
      <c r="H486">
        <v>63</v>
      </c>
      <c r="I486">
        <v>59</v>
      </c>
      <c r="J486">
        <v>58</v>
      </c>
      <c r="K486">
        <v>69</v>
      </c>
      <c r="L486">
        <v>58</v>
      </c>
    </row>
    <row r="487" spans="6:12" ht="12.75">
      <c r="F487" s="3">
        <f>AVERAGE(F481:F485)</f>
        <v>0.2364823775137951</v>
      </c>
      <c r="H487">
        <v>63</v>
      </c>
      <c r="I487">
        <v>61</v>
      </c>
      <c r="J487">
        <v>75</v>
      </c>
      <c r="K487">
        <v>70</v>
      </c>
      <c r="L487">
        <v>57</v>
      </c>
    </row>
    <row r="488" spans="8:12" ht="12.75">
      <c r="H488">
        <v>60</v>
      </c>
      <c r="I488">
        <v>67</v>
      </c>
      <c r="J488">
        <v>76</v>
      </c>
      <c r="K488">
        <v>74</v>
      </c>
      <c r="L488">
        <v>61</v>
      </c>
    </row>
    <row r="489" spans="8:12" ht="12.75">
      <c r="H489">
        <v>52</v>
      </c>
      <c r="I489">
        <v>54</v>
      </c>
      <c r="J489">
        <v>76</v>
      </c>
      <c r="K489">
        <v>69</v>
      </c>
      <c r="L489">
        <v>68</v>
      </c>
    </row>
    <row r="490" spans="8:12" ht="12.75">
      <c r="H490">
        <v>61</v>
      </c>
      <c r="I490">
        <v>57</v>
      </c>
      <c r="J490">
        <v>74</v>
      </c>
      <c r="K490">
        <v>63</v>
      </c>
      <c r="L490">
        <v>63</v>
      </c>
    </row>
    <row r="492" spans="1:8" ht="12.75">
      <c r="A492" t="s">
        <v>11</v>
      </c>
      <c r="D492" s="2">
        <f>F487*H492</f>
        <v>14.983523439274059</v>
      </c>
      <c r="E492" t="s">
        <v>12</v>
      </c>
      <c r="H492" s="2">
        <f>AVERAGE(H481:L490)</f>
        <v>63.36</v>
      </c>
    </row>
    <row r="496" spans="1:5" ht="12.75">
      <c r="A496" t="s">
        <v>39</v>
      </c>
      <c r="B496" s="1" t="s">
        <v>0</v>
      </c>
      <c r="C496" s="1"/>
      <c r="E496" t="s">
        <v>6</v>
      </c>
    </row>
    <row r="497" spans="1:5" ht="12.75">
      <c r="A497" s="5">
        <v>406100</v>
      </c>
      <c r="B497" s="1" t="s">
        <v>1</v>
      </c>
      <c r="C497" s="1" t="s">
        <v>1</v>
      </c>
      <c r="D497" s="1" t="s">
        <v>4</v>
      </c>
      <c r="E497" t="s">
        <v>7</v>
      </c>
    </row>
    <row r="498" spans="1:5" ht="12.75">
      <c r="A498" s="5">
        <v>612800</v>
      </c>
      <c r="B498" s="1" t="s">
        <v>2</v>
      </c>
      <c r="C498" s="1" t="s">
        <v>3</v>
      </c>
      <c r="D498" s="1" t="s">
        <v>5</v>
      </c>
      <c r="E498" s="1" t="s">
        <v>3</v>
      </c>
    </row>
    <row r="499" spans="2:12" ht="12.75">
      <c r="B499" s="2">
        <f>C499/2.54</f>
        <v>30.708661417322833</v>
      </c>
      <c r="C499">
        <v>78</v>
      </c>
      <c r="D499">
        <v>660.7</v>
      </c>
      <c r="E499" s="2">
        <f>D499/36.33</f>
        <v>18.186072116707958</v>
      </c>
      <c r="F499" s="3">
        <f>E499/C499</f>
        <v>0.23315477072702512</v>
      </c>
      <c r="H499">
        <v>68</v>
      </c>
      <c r="I499">
        <v>68</v>
      </c>
      <c r="J499">
        <v>59</v>
      </c>
      <c r="K499">
        <v>67</v>
      </c>
      <c r="L499">
        <v>59</v>
      </c>
    </row>
    <row r="500" spans="2:12" ht="12.75">
      <c r="B500" s="2">
        <f>C500/2.54</f>
        <v>29.133858267716533</v>
      </c>
      <c r="C500">
        <v>74</v>
      </c>
      <c r="D500">
        <v>674</v>
      </c>
      <c r="E500" s="2">
        <f>D500/36.33</f>
        <v>18.55216074869254</v>
      </c>
      <c r="F500" s="3">
        <f>E500/C500</f>
        <v>0.2507048749823316</v>
      </c>
      <c r="H500">
        <v>65</v>
      </c>
      <c r="I500">
        <v>72</v>
      </c>
      <c r="J500">
        <v>72</v>
      </c>
      <c r="K500">
        <v>64</v>
      </c>
      <c r="L500">
        <v>60</v>
      </c>
    </row>
    <row r="501" spans="2:12" ht="12.75">
      <c r="B501" s="2">
        <f>C501/2.54</f>
        <v>26.37795275590551</v>
      </c>
      <c r="C501">
        <v>67</v>
      </c>
      <c r="D501">
        <v>568.2</v>
      </c>
      <c r="E501" s="2">
        <f>D501/36.33</f>
        <v>15.639966969446741</v>
      </c>
      <c r="F501" s="3">
        <f>E501/C501</f>
        <v>0.2334323428275633</v>
      </c>
      <c r="H501">
        <v>73</v>
      </c>
      <c r="I501">
        <v>59</v>
      </c>
      <c r="J501">
        <v>56</v>
      </c>
      <c r="K501">
        <v>56</v>
      </c>
      <c r="L501">
        <v>60</v>
      </c>
    </row>
    <row r="502" spans="2:12" ht="12.75">
      <c r="B502" s="2">
        <f>C502/2.54</f>
        <v>27.95275590551181</v>
      </c>
      <c r="C502">
        <v>71</v>
      </c>
      <c r="D502">
        <v>668.6</v>
      </c>
      <c r="E502" s="2">
        <f>D502/36.33</f>
        <v>18.40352325901459</v>
      </c>
      <c r="F502" s="3">
        <f>E502/C502</f>
        <v>0.25920455294386746</v>
      </c>
      <c r="H502">
        <v>80</v>
      </c>
      <c r="I502">
        <v>69</v>
      </c>
      <c r="J502">
        <v>55</v>
      </c>
      <c r="K502">
        <v>65</v>
      </c>
      <c r="L502">
        <v>60</v>
      </c>
    </row>
    <row r="503" spans="2:12" ht="12.75">
      <c r="B503" s="2">
        <f>C503/2.54</f>
        <v>25.196850393700785</v>
      </c>
      <c r="C503">
        <v>64</v>
      </c>
      <c r="D503">
        <v>565.2</v>
      </c>
      <c r="E503" s="2">
        <f>D503/36.33</f>
        <v>15.557390586292323</v>
      </c>
      <c r="F503" s="3">
        <f>E503/C503</f>
        <v>0.24308422791081755</v>
      </c>
      <c r="H503">
        <v>83</v>
      </c>
      <c r="I503">
        <v>68</v>
      </c>
      <c r="J503">
        <v>57</v>
      </c>
      <c r="K503">
        <v>61</v>
      </c>
      <c r="L503">
        <v>60</v>
      </c>
    </row>
    <row r="504" spans="6:12" ht="12.75">
      <c r="F504" s="3"/>
      <c r="H504">
        <v>76</v>
      </c>
      <c r="I504">
        <v>63</v>
      </c>
      <c r="J504">
        <v>60</v>
      </c>
      <c r="K504">
        <v>63</v>
      </c>
      <c r="L504">
        <v>59</v>
      </c>
    </row>
    <row r="505" spans="6:12" ht="12.75">
      <c r="F505" s="3">
        <f>AVERAGE(F499:F503)</f>
        <v>0.243916153878321</v>
      </c>
      <c r="H505">
        <v>70</v>
      </c>
      <c r="I505">
        <v>67</v>
      </c>
      <c r="J505">
        <v>59</v>
      </c>
      <c r="K505">
        <v>65</v>
      </c>
      <c r="L505">
        <v>64</v>
      </c>
    </row>
    <row r="506" spans="8:12" ht="12.75">
      <c r="H506">
        <v>72</v>
      </c>
      <c r="I506">
        <v>69</v>
      </c>
      <c r="J506">
        <v>70</v>
      </c>
      <c r="K506">
        <v>58</v>
      </c>
      <c r="L506">
        <v>55</v>
      </c>
    </row>
    <row r="507" spans="8:12" ht="12.75">
      <c r="H507">
        <v>71</v>
      </c>
      <c r="I507">
        <v>70</v>
      </c>
      <c r="J507">
        <v>54</v>
      </c>
      <c r="K507">
        <v>60</v>
      </c>
      <c r="L507">
        <v>67</v>
      </c>
    </row>
    <row r="508" spans="8:12" ht="12.75">
      <c r="H508">
        <v>68</v>
      </c>
      <c r="I508">
        <v>62</v>
      </c>
      <c r="J508">
        <v>52</v>
      </c>
      <c r="K508">
        <v>69</v>
      </c>
      <c r="L508">
        <v>66</v>
      </c>
    </row>
    <row r="510" spans="1:8" ht="12.75">
      <c r="A510" t="s">
        <v>11</v>
      </c>
      <c r="D510" s="2">
        <f>F505*H510</f>
        <v>15.732591925151704</v>
      </c>
      <c r="E510" t="s">
        <v>12</v>
      </c>
      <c r="H510" s="2">
        <f>AVERAGE(H499:L508)</f>
        <v>64.5</v>
      </c>
    </row>
    <row r="514" spans="1:5" ht="12.75">
      <c r="A514" t="s">
        <v>40</v>
      </c>
      <c r="B514" s="1" t="s">
        <v>0</v>
      </c>
      <c r="C514" s="1"/>
      <c r="E514" t="s">
        <v>6</v>
      </c>
    </row>
    <row r="515" spans="1:5" ht="12.75">
      <c r="A515" s="5">
        <v>405900</v>
      </c>
      <c r="B515" s="1" t="s">
        <v>1</v>
      </c>
      <c r="C515" s="1" t="s">
        <v>1</v>
      </c>
      <c r="D515" s="1" t="s">
        <v>4</v>
      </c>
      <c r="E515" t="s">
        <v>7</v>
      </c>
    </row>
    <row r="516" spans="1:5" ht="12.75">
      <c r="A516" s="5">
        <v>612800</v>
      </c>
      <c r="B516" s="1" t="s">
        <v>2</v>
      </c>
      <c r="C516" s="1" t="s">
        <v>3</v>
      </c>
      <c r="D516" s="1" t="s">
        <v>5</v>
      </c>
      <c r="E516" s="1" t="s">
        <v>3</v>
      </c>
    </row>
    <row r="517" spans="2:12" ht="12.75">
      <c r="B517" s="2">
        <f>C517/2.54</f>
        <v>25.196850393700785</v>
      </c>
      <c r="C517">
        <v>64</v>
      </c>
      <c r="D517">
        <v>427.7</v>
      </c>
      <c r="E517" s="2">
        <f>D517/36.33</f>
        <v>11.772639691714836</v>
      </c>
      <c r="F517" s="3">
        <f>E517/C517</f>
        <v>0.18394749518304432</v>
      </c>
      <c r="H517">
        <v>62</v>
      </c>
      <c r="I517">
        <v>76</v>
      </c>
      <c r="J517">
        <v>69</v>
      </c>
      <c r="K517">
        <v>67</v>
      </c>
      <c r="L517">
        <v>59</v>
      </c>
    </row>
    <row r="518" spans="2:12" ht="12.75">
      <c r="B518" s="2">
        <f>C518/2.54</f>
        <v>25.196850393700785</v>
      </c>
      <c r="C518">
        <v>64</v>
      </c>
      <c r="D518">
        <v>429.7</v>
      </c>
      <c r="E518" s="2">
        <f>D518/36.33</f>
        <v>11.827690613817781</v>
      </c>
      <c r="F518" s="3">
        <f>E518/C518</f>
        <v>0.18480766584090283</v>
      </c>
      <c r="H518">
        <v>70</v>
      </c>
      <c r="I518">
        <v>76</v>
      </c>
      <c r="J518">
        <v>66</v>
      </c>
      <c r="K518">
        <v>61</v>
      </c>
      <c r="L518">
        <v>55</v>
      </c>
    </row>
    <row r="519" spans="2:12" ht="12.75">
      <c r="B519" s="2">
        <f>C519/2.54</f>
        <v>22.04724409448819</v>
      </c>
      <c r="C519">
        <v>56</v>
      </c>
      <c r="D519">
        <v>452.2</v>
      </c>
      <c r="E519" s="2">
        <f>D519/36.33</f>
        <v>12.447013487475916</v>
      </c>
      <c r="F519" s="3">
        <f>E519/C519</f>
        <v>0.22226809799064134</v>
      </c>
      <c r="H519">
        <v>62</v>
      </c>
      <c r="I519">
        <v>75</v>
      </c>
      <c r="J519">
        <v>67</v>
      </c>
      <c r="K519">
        <v>63</v>
      </c>
      <c r="L519">
        <v>59</v>
      </c>
    </row>
    <row r="520" spans="2:12" ht="12.75">
      <c r="B520" s="2">
        <f>C520/2.54</f>
        <v>20.47244094488189</v>
      </c>
      <c r="C520">
        <v>52</v>
      </c>
      <c r="D520">
        <v>422.3</v>
      </c>
      <c r="E520" s="2">
        <f>D520/36.33</f>
        <v>11.624002202036886</v>
      </c>
      <c r="F520" s="3">
        <f>E520/C520</f>
        <v>0.22353850388532473</v>
      </c>
      <c r="H520">
        <v>65</v>
      </c>
      <c r="I520">
        <v>76</v>
      </c>
      <c r="J520">
        <v>62</v>
      </c>
      <c r="K520">
        <v>59</v>
      </c>
      <c r="L520">
        <v>60</v>
      </c>
    </row>
    <row r="521" spans="2:12" ht="12.75">
      <c r="B521" s="2">
        <f>C521/2.54</f>
        <v>22.440944881889763</v>
      </c>
      <c r="C521">
        <v>57</v>
      </c>
      <c r="D521">
        <v>465.6</v>
      </c>
      <c r="E521" s="2">
        <f>D521/36.33</f>
        <v>12.815854665565649</v>
      </c>
      <c r="F521" s="3">
        <f>E521/C521</f>
        <v>0.22483955553623944</v>
      </c>
      <c r="H521">
        <v>56</v>
      </c>
      <c r="I521">
        <v>70</v>
      </c>
      <c r="J521">
        <v>64</v>
      </c>
      <c r="K521">
        <v>58</v>
      </c>
      <c r="L521">
        <v>64</v>
      </c>
    </row>
    <row r="522" spans="6:12" ht="12.75">
      <c r="F522" s="3"/>
      <c r="H522">
        <v>60</v>
      </c>
      <c r="I522">
        <v>71</v>
      </c>
      <c r="J522">
        <v>62</v>
      </c>
      <c r="K522">
        <v>60</v>
      </c>
      <c r="L522">
        <v>56</v>
      </c>
    </row>
    <row r="523" spans="6:12" ht="12.75">
      <c r="F523" s="3">
        <f>AVERAGE(F517:F521)</f>
        <v>0.2078802636872305</v>
      </c>
      <c r="H523">
        <v>70</v>
      </c>
      <c r="I523">
        <v>71</v>
      </c>
      <c r="J523">
        <v>62</v>
      </c>
      <c r="K523">
        <v>60</v>
      </c>
      <c r="L523">
        <v>58</v>
      </c>
    </row>
    <row r="524" spans="8:12" ht="12.75">
      <c r="H524">
        <v>66</v>
      </c>
      <c r="I524">
        <v>71</v>
      </c>
      <c r="J524">
        <v>58</v>
      </c>
      <c r="K524">
        <v>53</v>
      </c>
      <c r="L524">
        <v>64</v>
      </c>
    </row>
    <row r="525" spans="8:12" ht="12.75">
      <c r="H525">
        <v>69</v>
      </c>
      <c r="I525">
        <v>73</v>
      </c>
      <c r="J525">
        <v>57</v>
      </c>
      <c r="K525">
        <v>63</v>
      </c>
      <c r="L525">
        <v>60</v>
      </c>
    </row>
    <row r="526" spans="8:12" ht="12.75">
      <c r="H526">
        <v>73</v>
      </c>
      <c r="I526">
        <v>71</v>
      </c>
      <c r="J526">
        <v>53</v>
      </c>
      <c r="K526">
        <v>60</v>
      </c>
      <c r="L526">
        <v>61</v>
      </c>
    </row>
    <row r="528" spans="1:8" ht="12.75">
      <c r="A528" t="s">
        <v>11</v>
      </c>
      <c r="D528" s="2">
        <f>F523*H528</f>
        <v>13.316809691803986</v>
      </c>
      <c r="E528" t="s">
        <v>12</v>
      </c>
      <c r="H528" s="2">
        <f>AVERAGE(H517:L526)</f>
        <v>64.06</v>
      </c>
    </row>
    <row r="532" spans="1:5" ht="12.75">
      <c r="A532" t="s">
        <v>41</v>
      </c>
      <c r="B532" s="1" t="s">
        <v>0</v>
      </c>
      <c r="C532" s="1"/>
      <c r="E532" t="s">
        <v>6</v>
      </c>
    </row>
    <row r="533" spans="1:5" ht="12.75">
      <c r="A533" s="5">
        <v>405700</v>
      </c>
      <c r="B533" s="1" t="s">
        <v>1</v>
      </c>
      <c r="C533" s="1" t="s">
        <v>1</v>
      </c>
      <c r="D533" s="1" t="s">
        <v>4</v>
      </c>
      <c r="E533" t="s">
        <v>7</v>
      </c>
    </row>
    <row r="534" spans="1:5" ht="12.75">
      <c r="A534" s="5">
        <v>612800</v>
      </c>
      <c r="B534" s="1" t="s">
        <v>2</v>
      </c>
      <c r="C534" s="1" t="s">
        <v>3</v>
      </c>
      <c r="D534" s="1" t="s">
        <v>5</v>
      </c>
      <c r="E534" s="1" t="s">
        <v>3</v>
      </c>
    </row>
    <row r="535" spans="2:12" ht="12.75">
      <c r="B535" s="2">
        <f>C535/2.54</f>
        <v>26.771653543307085</v>
      </c>
      <c r="C535">
        <v>68</v>
      </c>
      <c r="D535">
        <v>668.4</v>
      </c>
      <c r="E535" s="2">
        <f>D535/36.33</f>
        <v>18.398018166804295</v>
      </c>
      <c r="F535" s="3">
        <f>E535/C535</f>
        <v>0.2705590906882985</v>
      </c>
      <c r="H535">
        <v>67</v>
      </c>
      <c r="I535">
        <v>60</v>
      </c>
      <c r="J535">
        <v>64</v>
      </c>
      <c r="K535">
        <v>73</v>
      </c>
      <c r="L535">
        <v>75</v>
      </c>
    </row>
    <row r="536" spans="2:12" ht="12.75">
      <c r="B536" s="2">
        <f>C536/2.54</f>
        <v>25.196850393700785</v>
      </c>
      <c r="C536">
        <v>64</v>
      </c>
      <c r="D536">
        <v>591.1</v>
      </c>
      <c r="E536" s="2">
        <f>D536/36.33</f>
        <v>16.27030002752546</v>
      </c>
      <c r="F536" s="3">
        <f>E536/C536</f>
        <v>0.25422343793008534</v>
      </c>
      <c r="H536">
        <v>61</v>
      </c>
      <c r="I536">
        <v>66</v>
      </c>
      <c r="J536">
        <v>66</v>
      </c>
      <c r="K536">
        <v>73</v>
      </c>
      <c r="L536">
        <v>73</v>
      </c>
    </row>
    <row r="537" spans="2:12" ht="12.75">
      <c r="B537" s="2">
        <f>C537/2.54</f>
        <v>25.984251968503937</v>
      </c>
      <c r="C537">
        <v>66</v>
      </c>
      <c r="D537">
        <v>575.1</v>
      </c>
      <c r="E537" s="2">
        <f>D537/36.33</f>
        <v>15.8298926507019</v>
      </c>
      <c r="F537" s="3">
        <f>E537/C537</f>
        <v>0.23984685834396818</v>
      </c>
      <c r="H537">
        <v>56</v>
      </c>
      <c r="I537">
        <v>67</v>
      </c>
      <c r="J537">
        <v>59</v>
      </c>
      <c r="K537">
        <v>73</v>
      </c>
      <c r="L537">
        <v>74</v>
      </c>
    </row>
    <row r="538" spans="2:12" ht="12.75">
      <c r="B538" s="2">
        <f>C538/2.54</f>
        <v>23.62204724409449</v>
      </c>
      <c r="C538">
        <v>60</v>
      </c>
      <c r="D538">
        <v>577.5</v>
      </c>
      <c r="E538" s="2">
        <f>D538/36.33</f>
        <v>15.895953757225435</v>
      </c>
      <c r="F538" s="3">
        <f>E538/C538</f>
        <v>0.2649325626204239</v>
      </c>
      <c r="H538">
        <v>55</v>
      </c>
      <c r="I538">
        <v>55</v>
      </c>
      <c r="J538">
        <v>71</v>
      </c>
      <c r="K538">
        <v>74</v>
      </c>
      <c r="L538">
        <v>74</v>
      </c>
    </row>
    <row r="539" spans="2:12" ht="12.75">
      <c r="B539" s="2">
        <f>C539/2.54</f>
        <v>23.62204724409449</v>
      </c>
      <c r="C539">
        <v>60</v>
      </c>
      <c r="D539">
        <v>498</v>
      </c>
      <c r="E539" s="2">
        <f>D539/36.33</f>
        <v>13.70767960363336</v>
      </c>
      <c r="F539" s="3">
        <f>E539/C539</f>
        <v>0.2284613267272227</v>
      </c>
      <c r="H539">
        <v>63</v>
      </c>
      <c r="I539">
        <v>60</v>
      </c>
      <c r="J539">
        <v>70</v>
      </c>
      <c r="K539">
        <v>72</v>
      </c>
      <c r="L539">
        <v>76</v>
      </c>
    </row>
    <row r="540" spans="6:12" ht="12.75">
      <c r="F540" s="3"/>
      <c r="H540">
        <v>60</v>
      </c>
      <c r="I540">
        <v>57</v>
      </c>
      <c r="J540">
        <v>75</v>
      </c>
      <c r="K540">
        <v>72</v>
      </c>
      <c r="L540">
        <v>65</v>
      </c>
    </row>
    <row r="541" spans="6:12" ht="12.75">
      <c r="F541" s="3">
        <f>AVERAGE(F535:F539)</f>
        <v>0.2516046552619997</v>
      </c>
      <c r="H541">
        <v>59</v>
      </c>
      <c r="I541">
        <v>50</v>
      </c>
      <c r="J541">
        <v>74</v>
      </c>
      <c r="K541">
        <v>68</v>
      </c>
      <c r="L541">
        <v>58</v>
      </c>
    </row>
    <row r="542" spans="8:12" ht="12.75">
      <c r="H542">
        <v>61</v>
      </c>
      <c r="I542">
        <v>57</v>
      </c>
      <c r="J542">
        <v>77</v>
      </c>
      <c r="K542">
        <v>65</v>
      </c>
      <c r="L542">
        <v>61</v>
      </c>
    </row>
    <row r="543" spans="8:12" ht="12.75">
      <c r="H543">
        <v>61</v>
      </c>
      <c r="I543">
        <v>66</v>
      </c>
      <c r="J543">
        <v>72</v>
      </c>
      <c r="K543">
        <v>65</v>
      </c>
      <c r="L543">
        <v>62</v>
      </c>
    </row>
    <row r="544" spans="8:12" ht="12.75">
      <c r="H544">
        <v>60</v>
      </c>
      <c r="I544">
        <v>65</v>
      </c>
      <c r="J544">
        <v>71</v>
      </c>
      <c r="K544">
        <v>68</v>
      </c>
      <c r="L544">
        <v>64</v>
      </c>
    </row>
    <row r="546" spans="1:8" ht="12.75">
      <c r="A546" t="s">
        <v>11</v>
      </c>
      <c r="D546" s="2">
        <f>F541*H546</f>
        <v>16.55558631623958</v>
      </c>
      <c r="E546" t="s">
        <v>12</v>
      </c>
      <c r="H546" s="2">
        <f>AVERAGE(H535:L544)</f>
        <v>65.8</v>
      </c>
    </row>
    <row r="550" spans="1:5" ht="12.75">
      <c r="A550" t="s">
        <v>42</v>
      </c>
      <c r="B550" s="1" t="s">
        <v>0</v>
      </c>
      <c r="C550" s="1"/>
      <c r="E550" t="s">
        <v>6</v>
      </c>
    </row>
    <row r="551" spans="1:5" ht="12.75">
      <c r="A551" s="5">
        <v>405570</v>
      </c>
      <c r="B551" s="1" t="s">
        <v>1</v>
      </c>
      <c r="C551" s="1" t="s">
        <v>1</v>
      </c>
      <c r="D551" s="1" t="s">
        <v>4</v>
      </c>
      <c r="E551" t="s">
        <v>7</v>
      </c>
    </row>
    <row r="552" spans="1:5" ht="12.75">
      <c r="A552" s="5">
        <v>612800</v>
      </c>
      <c r="B552" s="1" t="s">
        <v>2</v>
      </c>
      <c r="C552" s="1" t="s">
        <v>3</v>
      </c>
      <c r="D552" s="1" t="s">
        <v>5</v>
      </c>
      <c r="E552" s="1" t="s">
        <v>3</v>
      </c>
    </row>
    <row r="553" spans="2:12" ht="12.75">
      <c r="B553" s="2">
        <f>C553/2.54</f>
        <v>21.25984251968504</v>
      </c>
      <c r="C553">
        <v>54</v>
      </c>
      <c r="D553">
        <v>420.3</v>
      </c>
      <c r="E553" s="2">
        <f>D553/36.33</f>
        <v>11.56895127993394</v>
      </c>
      <c r="F553" s="3">
        <f>E553/C553</f>
        <v>0.21423983851729517</v>
      </c>
      <c r="H553">
        <v>62</v>
      </c>
      <c r="I553">
        <v>56</v>
      </c>
      <c r="J553">
        <v>47</v>
      </c>
      <c r="K553">
        <v>38</v>
      </c>
      <c r="L553">
        <v>47</v>
      </c>
    </row>
    <row r="554" spans="2:12" ht="12.75">
      <c r="B554" s="2">
        <f>C554/2.54</f>
        <v>20.47244094488189</v>
      </c>
      <c r="C554">
        <v>52</v>
      </c>
      <c r="D554">
        <v>409.1</v>
      </c>
      <c r="E554" s="2">
        <f>D554/36.33</f>
        <v>11.260666116157447</v>
      </c>
      <c r="F554" s="3">
        <f>E554/C554</f>
        <v>0.2165512714645663</v>
      </c>
      <c r="H554">
        <v>60</v>
      </c>
      <c r="I554">
        <v>56</v>
      </c>
      <c r="J554">
        <v>52</v>
      </c>
      <c r="K554">
        <v>40</v>
      </c>
      <c r="L554">
        <v>47</v>
      </c>
    </row>
    <row r="555" spans="2:12" ht="12.75">
      <c r="B555" s="2">
        <f>C555/2.54</f>
        <v>23.228346456692915</v>
      </c>
      <c r="C555">
        <v>59</v>
      </c>
      <c r="D555">
        <v>508.3</v>
      </c>
      <c r="E555" s="2">
        <f>D555/36.33</f>
        <v>13.99119185246353</v>
      </c>
      <c r="F555" s="3">
        <f>E555/C555</f>
        <v>0.237138844957009</v>
      </c>
      <c r="H555">
        <v>61</v>
      </c>
      <c r="I555">
        <v>52</v>
      </c>
      <c r="J555">
        <v>49</v>
      </c>
      <c r="K555">
        <v>41</v>
      </c>
      <c r="L555">
        <v>47</v>
      </c>
    </row>
    <row r="556" spans="2:12" ht="12.75">
      <c r="B556" s="2">
        <f>C556/2.54</f>
        <v>22.440944881889763</v>
      </c>
      <c r="C556">
        <v>57</v>
      </c>
      <c r="D556">
        <v>482.8</v>
      </c>
      <c r="E556" s="2">
        <f>D556/36.33</f>
        <v>13.289292595650979</v>
      </c>
      <c r="F556" s="3">
        <f>E556/C556</f>
        <v>0.2331454841342277</v>
      </c>
      <c r="H556">
        <v>61</v>
      </c>
      <c r="I556">
        <v>54</v>
      </c>
      <c r="J556">
        <v>40</v>
      </c>
      <c r="K556">
        <v>43</v>
      </c>
      <c r="L556">
        <v>51</v>
      </c>
    </row>
    <row r="557" spans="2:12" ht="12.75">
      <c r="B557" s="2">
        <f>C557/2.54</f>
        <v>22.04724409448819</v>
      </c>
      <c r="C557">
        <v>56</v>
      </c>
      <c r="D557">
        <v>452.3</v>
      </c>
      <c r="E557" s="2">
        <f>D557/36.33</f>
        <v>12.449766033581064</v>
      </c>
      <c r="F557" s="3">
        <f>E557/C557</f>
        <v>0.22231725059966184</v>
      </c>
      <c r="H557">
        <v>57</v>
      </c>
      <c r="I557">
        <v>50</v>
      </c>
      <c r="J557">
        <v>42</v>
      </c>
      <c r="K557">
        <v>42</v>
      </c>
      <c r="L557">
        <v>51</v>
      </c>
    </row>
    <row r="558" spans="6:12" ht="12.75">
      <c r="F558" s="3"/>
      <c r="H558">
        <v>57</v>
      </c>
      <c r="I558">
        <v>49</v>
      </c>
      <c r="J558">
        <v>43</v>
      </c>
      <c r="K558">
        <v>43</v>
      </c>
      <c r="L558">
        <v>48</v>
      </c>
    </row>
    <row r="559" spans="6:12" ht="12.75">
      <c r="F559" s="3">
        <f>AVERAGE(F553:F557)</f>
        <v>0.224678537934552</v>
      </c>
      <c r="H559">
        <v>52</v>
      </c>
      <c r="I559">
        <v>52</v>
      </c>
      <c r="J559">
        <v>44</v>
      </c>
      <c r="K559">
        <v>47</v>
      </c>
      <c r="L559">
        <v>47</v>
      </c>
    </row>
    <row r="560" spans="8:12" ht="12.75">
      <c r="H560">
        <v>51</v>
      </c>
      <c r="I560">
        <v>51</v>
      </c>
      <c r="J560">
        <v>42</v>
      </c>
      <c r="K560">
        <v>50</v>
      </c>
      <c r="L560">
        <v>45</v>
      </c>
    </row>
    <row r="561" spans="8:12" ht="12.75">
      <c r="H561">
        <v>60</v>
      </c>
      <c r="I561">
        <v>52</v>
      </c>
      <c r="J561">
        <v>39</v>
      </c>
      <c r="K561">
        <v>49</v>
      </c>
      <c r="L561">
        <v>45</v>
      </c>
    </row>
    <row r="562" spans="8:12" ht="12.75">
      <c r="H562">
        <v>52</v>
      </c>
      <c r="I562">
        <v>48</v>
      </c>
      <c r="J562">
        <v>37</v>
      </c>
      <c r="K562">
        <v>46</v>
      </c>
      <c r="L562">
        <v>44</v>
      </c>
    </row>
    <row r="564" spans="1:8" ht="12.75">
      <c r="A564" t="s">
        <v>11</v>
      </c>
      <c r="D564" s="2">
        <f>F559*H564</f>
        <v>10.959819080447447</v>
      </c>
      <c r="E564" t="s">
        <v>12</v>
      </c>
      <c r="H564" s="2">
        <f>AVERAGE(H553:L562)</f>
        <v>48.78</v>
      </c>
    </row>
    <row r="567" spans="1:7" ht="12.75">
      <c r="A567" t="s">
        <v>43</v>
      </c>
      <c r="E567" s="2">
        <f>(D564+D546+D528+D510+D492+D474)/6</f>
        <v>14.267947680447946</v>
      </c>
      <c r="F567" t="s">
        <v>12</v>
      </c>
      <c r="G567" s="4">
        <v>37035</v>
      </c>
    </row>
    <row r="568" ht="12.75">
      <c r="E568" s="3">
        <f>(F559+F541+F523+F505+F487+F469)/6</f>
        <v>0.23395800527568397</v>
      </c>
    </row>
    <row r="569" ht="12.75">
      <c r="E569" s="2">
        <f>(H564+H546+H528+H510+H492+H474)/6</f>
        <v>60.879999999999995</v>
      </c>
    </row>
    <row r="570" spans="1:13" ht="12.75">
      <c r="A570" s="6" t="s">
        <v>44</v>
      </c>
      <c r="B570" s="6" t="s">
        <v>44</v>
      </c>
      <c r="C570" s="6" t="s">
        <v>44</v>
      </c>
      <c r="D570" s="6" t="s">
        <v>44</v>
      </c>
      <c r="E570" s="6" t="s">
        <v>44</v>
      </c>
      <c r="F570" s="6" t="s">
        <v>44</v>
      </c>
      <c r="G570" s="6" t="s">
        <v>44</v>
      </c>
      <c r="H570" s="6" t="s">
        <v>44</v>
      </c>
      <c r="I570" s="6" t="s">
        <v>44</v>
      </c>
      <c r="J570" s="6" t="s">
        <v>44</v>
      </c>
      <c r="K570" s="6" t="s">
        <v>44</v>
      </c>
      <c r="L570" s="6" t="s">
        <v>44</v>
      </c>
      <c r="M570" s="6" t="s">
        <v>44</v>
      </c>
    </row>
    <row r="571" spans="1:11" ht="12.75">
      <c r="A571" t="s">
        <v>36</v>
      </c>
      <c r="G571" t="s">
        <v>8</v>
      </c>
      <c r="K571" s="4">
        <v>37037</v>
      </c>
    </row>
    <row r="572" ht="14.25">
      <c r="G572" t="s">
        <v>10</v>
      </c>
    </row>
    <row r="574" spans="1:5" ht="12.75">
      <c r="A574" t="s">
        <v>37</v>
      </c>
      <c r="B574" s="1" t="s">
        <v>0</v>
      </c>
      <c r="C574" s="1"/>
      <c r="E574" t="s">
        <v>6</v>
      </c>
    </row>
    <row r="575" spans="1:5" ht="12.75">
      <c r="A575" s="5">
        <v>406500</v>
      </c>
      <c r="B575" s="1" t="s">
        <v>1</v>
      </c>
      <c r="C575" s="1" t="s">
        <v>1</v>
      </c>
      <c r="D575" s="1" t="s">
        <v>4</v>
      </c>
      <c r="E575" t="s">
        <v>7</v>
      </c>
    </row>
    <row r="576" spans="1:5" ht="12.75">
      <c r="A576" s="5">
        <v>612800</v>
      </c>
      <c r="B576" s="1" t="s">
        <v>2</v>
      </c>
      <c r="C576" s="1" t="s">
        <v>3</v>
      </c>
      <c r="D576" s="1" t="s">
        <v>5</v>
      </c>
      <c r="E576" s="1" t="s">
        <v>3</v>
      </c>
    </row>
    <row r="577" spans="2:12" ht="12.75">
      <c r="B577" s="2">
        <f>C577/2.54</f>
        <v>14.566929133858267</v>
      </c>
      <c r="C577">
        <v>37</v>
      </c>
      <c r="D577">
        <v>309.8</v>
      </c>
      <c r="E577" s="2">
        <f>D577/36.33</f>
        <v>8.527387833746216</v>
      </c>
      <c r="F577" s="3">
        <f>E577/C577</f>
        <v>0.23046994145260044</v>
      </c>
      <c r="H577">
        <v>38</v>
      </c>
      <c r="I577">
        <v>47</v>
      </c>
      <c r="J577">
        <v>48</v>
      </c>
      <c r="K577">
        <v>52</v>
      </c>
      <c r="L577">
        <v>52</v>
      </c>
    </row>
    <row r="578" spans="2:12" ht="12.75">
      <c r="B578" s="2">
        <f>C578/2.54</f>
        <v>16.929133858267715</v>
      </c>
      <c r="C578">
        <v>43</v>
      </c>
      <c r="D578">
        <v>368.8</v>
      </c>
      <c r="E578" s="2">
        <f>D578/36.33</f>
        <v>10.1513900357831</v>
      </c>
      <c r="F578" s="3">
        <f>E578/C578</f>
        <v>0.23607883804146745</v>
      </c>
      <c r="H578">
        <v>39</v>
      </c>
      <c r="I578">
        <v>46</v>
      </c>
      <c r="J578">
        <v>51</v>
      </c>
      <c r="K578">
        <v>58</v>
      </c>
      <c r="L578">
        <v>54</v>
      </c>
    </row>
    <row r="579" spans="2:12" ht="12.75">
      <c r="B579" s="2">
        <f>C579/2.54</f>
        <v>17.322834645669293</v>
      </c>
      <c r="C579">
        <v>44</v>
      </c>
      <c r="D579">
        <v>372.7</v>
      </c>
      <c r="E579" s="2">
        <f>D579/36.33</f>
        <v>10.258739333883844</v>
      </c>
      <c r="F579" s="3">
        <f>E579/C579</f>
        <v>0.23315316667917826</v>
      </c>
      <c r="H579">
        <v>39</v>
      </c>
      <c r="I579">
        <v>45</v>
      </c>
      <c r="J579">
        <v>53</v>
      </c>
      <c r="K579">
        <v>59</v>
      </c>
      <c r="L579">
        <v>54</v>
      </c>
    </row>
    <row r="580" spans="2:12" ht="12.75">
      <c r="B580" s="2">
        <f>C580/2.54</f>
        <v>18.11023622047244</v>
      </c>
      <c r="C580">
        <v>46</v>
      </c>
      <c r="D580">
        <v>411.3</v>
      </c>
      <c r="E580" s="2">
        <f>D580/36.33</f>
        <v>11.321222130470685</v>
      </c>
      <c r="F580" s="3">
        <f>E580/C580</f>
        <v>0.2461135245754497</v>
      </c>
      <c r="H580">
        <v>40</v>
      </c>
      <c r="I580">
        <v>47</v>
      </c>
      <c r="J580">
        <v>53</v>
      </c>
      <c r="K580">
        <v>58</v>
      </c>
      <c r="L580">
        <v>53</v>
      </c>
    </row>
    <row r="581" spans="2:12" ht="12.75">
      <c r="B581" s="2">
        <f>C581/2.54</f>
        <v>15.748031496062993</v>
      </c>
      <c r="C581">
        <v>40</v>
      </c>
      <c r="D581">
        <v>357.3</v>
      </c>
      <c r="E581" s="2">
        <f>D581/36.33</f>
        <v>9.834847233691166</v>
      </c>
      <c r="F581" s="3">
        <f>E581/C581</f>
        <v>0.24587118084227916</v>
      </c>
      <c r="H581">
        <v>42</v>
      </c>
      <c r="I581">
        <v>46</v>
      </c>
      <c r="J581">
        <v>53</v>
      </c>
      <c r="K581">
        <v>56</v>
      </c>
      <c r="L581">
        <v>51</v>
      </c>
    </row>
    <row r="582" spans="6:12" ht="12.75">
      <c r="F582" s="3"/>
      <c r="H582">
        <v>41</v>
      </c>
      <c r="I582">
        <v>47</v>
      </c>
      <c r="J582">
        <v>54</v>
      </c>
      <c r="K582">
        <v>59</v>
      </c>
      <c r="L582">
        <v>51</v>
      </c>
    </row>
    <row r="583" spans="6:12" ht="12.75">
      <c r="F583" s="3">
        <f>AVERAGE(F577:F581)</f>
        <v>0.23833733031819498</v>
      </c>
      <c r="H583">
        <v>43</v>
      </c>
      <c r="I583">
        <v>47</v>
      </c>
      <c r="J583">
        <v>56</v>
      </c>
      <c r="K583">
        <v>57</v>
      </c>
      <c r="L583">
        <v>51</v>
      </c>
    </row>
    <row r="584" spans="8:12" ht="12.75">
      <c r="H584">
        <v>45</v>
      </c>
      <c r="I584">
        <v>44</v>
      </c>
      <c r="J584">
        <v>55</v>
      </c>
      <c r="K584">
        <v>57</v>
      </c>
      <c r="L584">
        <v>49</v>
      </c>
    </row>
    <row r="585" spans="8:12" ht="12.75">
      <c r="H585">
        <v>41</v>
      </c>
      <c r="I585">
        <v>45</v>
      </c>
      <c r="J585">
        <v>55</v>
      </c>
      <c r="K585">
        <v>55</v>
      </c>
      <c r="L585">
        <v>49</v>
      </c>
    </row>
    <row r="586" spans="8:12" ht="12.75">
      <c r="H586">
        <v>45</v>
      </c>
      <c r="I586">
        <v>46</v>
      </c>
      <c r="J586">
        <v>47</v>
      </c>
      <c r="K586">
        <v>53</v>
      </c>
      <c r="L586">
        <v>46</v>
      </c>
    </row>
    <row r="588" spans="1:8" ht="12.75">
      <c r="A588" t="s">
        <v>11</v>
      </c>
      <c r="D588" s="2">
        <f>F583*H588</f>
        <v>11.78339761093156</v>
      </c>
      <c r="E588" t="s">
        <v>12</v>
      </c>
      <c r="H588" s="2">
        <f>AVERAGE(H577:L586)</f>
        <v>49.44</v>
      </c>
    </row>
    <row r="592" spans="1:5" ht="12.75">
      <c r="A592" t="s">
        <v>38</v>
      </c>
      <c r="B592" s="1" t="s">
        <v>0</v>
      </c>
      <c r="C592" s="1"/>
      <c r="E592" t="s">
        <v>6</v>
      </c>
    </row>
    <row r="593" spans="1:5" ht="12.75">
      <c r="A593" s="5">
        <v>406300</v>
      </c>
      <c r="B593" s="1" t="s">
        <v>1</v>
      </c>
      <c r="C593" s="1" t="s">
        <v>1</v>
      </c>
      <c r="D593" s="1" t="s">
        <v>4</v>
      </c>
      <c r="E593" t="s">
        <v>7</v>
      </c>
    </row>
    <row r="594" spans="1:5" ht="12.75">
      <c r="A594" s="5">
        <v>612800</v>
      </c>
      <c r="B594" s="1" t="s">
        <v>2</v>
      </c>
      <c r="C594" s="1" t="s">
        <v>3</v>
      </c>
      <c r="D594" s="1" t="s">
        <v>5</v>
      </c>
      <c r="E594" s="1" t="s">
        <v>3</v>
      </c>
    </row>
    <row r="595" spans="2:12" ht="12.75">
      <c r="B595" s="2">
        <f>C595/2.54</f>
        <v>21.25984251968504</v>
      </c>
      <c r="C595">
        <v>54</v>
      </c>
      <c r="D595">
        <v>464.1</v>
      </c>
      <c r="E595" s="2">
        <f>D595/36.33</f>
        <v>12.77456647398844</v>
      </c>
      <c r="F595" s="3">
        <f>E595/C595</f>
        <v>0.23656604581460072</v>
      </c>
      <c r="H595">
        <v>58</v>
      </c>
      <c r="I595">
        <v>55</v>
      </c>
      <c r="J595">
        <v>62</v>
      </c>
      <c r="K595">
        <v>74</v>
      </c>
      <c r="L595">
        <v>63</v>
      </c>
    </row>
    <row r="596" spans="2:12" ht="12.75">
      <c r="B596" s="2">
        <f>C596/2.54</f>
        <v>21.653543307086615</v>
      </c>
      <c r="C596">
        <v>55</v>
      </c>
      <c r="D596">
        <v>502.4</v>
      </c>
      <c r="E596" s="2">
        <f>D596/36.33</f>
        <v>13.82879163225984</v>
      </c>
      <c r="F596" s="3">
        <f>E596/C596</f>
        <v>0.25143257513199707</v>
      </c>
      <c r="H596">
        <v>54</v>
      </c>
      <c r="I596">
        <v>70</v>
      </c>
      <c r="J596">
        <v>66</v>
      </c>
      <c r="K596">
        <v>60</v>
      </c>
      <c r="L596">
        <v>63</v>
      </c>
    </row>
    <row r="597" spans="2:12" ht="12.75">
      <c r="B597" s="2">
        <f>C597/2.54</f>
        <v>21.25984251968504</v>
      </c>
      <c r="C597">
        <v>54</v>
      </c>
      <c r="D597">
        <v>486.8</v>
      </c>
      <c r="E597" s="2">
        <f>D597/36.33</f>
        <v>13.399394439856868</v>
      </c>
      <c r="F597" s="3">
        <f>E597/C597</f>
        <v>0.24813693407142348</v>
      </c>
      <c r="H597">
        <v>56</v>
      </c>
      <c r="I597">
        <v>63</v>
      </c>
      <c r="J597">
        <v>65</v>
      </c>
      <c r="K597">
        <v>72</v>
      </c>
      <c r="L597">
        <v>62</v>
      </c>
    </row>
    <row r="598" spans="2:12" ht="12.75">
      <c r="B598" s="2">
        <f>C598/2.54</f>
        <v>22.04724409448819</v>
      </c>
      <c r="C598">
        <v>56</v>
      </c>
      <c r="D598">
        <v>518.7</v>
      </c>
      <c r="E598" s="2">
        <f>D598/36.33</f>
        <v>14.277456647398846</v>
      </c>
      <c r="F598" s="3">
        <f>E598/C598</f>
        <v>0.2549545829892651</v>
      </c>
      <c r="H598">
        <v>58</v>
      </c>
      <c r="I598">
        <v>60</v>
      </c>
      <c r="J598">
        <v>67</v>
      </c>
      <c r="K598">
        <v>69</v>
      </c>
      <c r="L598">
        <v>58</v>
      </c>
    </row>
    <row r="599" spans="2:12" ht="12.75">
      <c r="B599" s="2">
        <f>C599/2.54</f>
        <v>20.47244094488189</v>
      </c>
      <c r="C599">
        <v>52</v>
      </c>
      <c r="D599">
        <v>468.5</v>
      </c>
      <c r="E599" s="2">
        <f>D599/36.33</f>
        <v>12.895678502614919</v>
      </c>
      <c r="F599" s="3">
        <f>E599/C599</f>
        <v>0.2479938173579792</v>
      </c>
      <c r="H599">
        <v>59</v>
      </c>
      <c r="I599">
        <v>56</v>
      </c>
      <c r="J599">
        <v>68</v>
      </c>
      <c r="K599">
        <v>65</v>
      </c>
      <c r="L599">
        <v>58</v>
      </c>
    </row>
    <row r="600" spans="6:12" ht="12.75">
      <c r="F600" s="3"/>
      <c r="H600">
        <v>56</v>
      </c>
      <c r="I600">
        <v>55</v>
      </c>
      <c r="J600">
        <v>70</v>
      </c>
      <c r="K600">
        <v>67</v>
      </c>
      <c r="L600">
        <v>52</v>
      </c>
    </row>
    <row r="601" spans="6:12" ht="12.75">
      <c r="F601" s="3">
        <f>AVERAGE(F595:F599)</f>
        <v>0.2478167910730531</v>
      </c>
      <c r="H601">
        <v>60</v>
      </c>
      <c r="I601">
        <v>55</v>
      </c>
      <c r="J601">
        <v>63</v>
      </c>
      <c r="K601">
        <v>62</v>
      </c>
      <c r="L601">
        <v>62</v>
      </c>
    </row>
    <row r="602" spans="8:12" ht="12.75">
      <c r="H602">
        <v>61</v>
      </c>
      <c r="I602">
        <v>56</v>
      </c>
      <c r="J602">
        <v>75</v>
      </c>
      <c r="K602">
        <v>64</v>
      </c>
      <c r="L602">
        <v>60</v>
      </c>
    </row>
    <row r="603" spans="8:12" ht="12.75">
      <c r="H603">
        <v>60</v>
      </c>
      <c r="I603">
        <v>66</v>
      </c>
      <c r="J603">
        <v>77</v>
      </c>
      <c r="K603">
        <v>63</v>
      </c>
      <c r="L603">
        <v>60</v>
      </c>
    </row>
    <row r="604" spans="8:12" ht="12.75">
      <c r="H604">
        <v>63</v>
      </c>
      <c r="I604">
        <v>55</v>
      </c>
      <c r="J604">
        <v>71</v>
      </c>
      <c r="K604">
        <v>65</v>
      </c>
      <c r="L604">
        <v>61</v>
      </c>
    </row>
    <row r="606" spans="1:8" ht="12.75">
      <c r="A606" t="s">
        <v>11</v>
      </c>
      <c r="D606" s="2">
        <f>F601*H606</f>
        <v>15.463767762958513</v>
      </c>
      <c r="E606" t="s">
        <v>12</v>
      </c>
      <c r="H606" s="2">
        <f>AVERAGE(H595:L604)</f>
        <v>62.4</v>
      </c>
    </row>
    <row r="610" spans="1:5" ht="12.75">
      <c r="A610" t="s">
        <v>39</v>
      </c>
      <c r="B610" s="1" t="s">
        <v>0</v>
      </c>
      <c r="C610" s="1"/>
      <c r="E610" t="s">
        <v>6</v>
      </c>
    </row>
    <row r="611" spans="1:5" ht="12.75">
      <c r="A611" s="5">
        <v>406100</v>
      </c>
      <c r="B611" s="1" t="s">
        <v>1</v>
      </c>
      <c r="C611" s="1" t="s">
        <v>1</v>
      </c>
      <c r="D611" s="1" t="s">
        <v>4</v>
      </c>
      <c r="E611" t="s">
        <v>7</v>
      </c>
    </row>
    <row r="612" spans="1:5" ht="12.75">
      <c r="A612" s="5">
        <v>612800</v>
      </c>
      <c r="B612" s="1" t="s">
        <v>2</v>
      </c>
      <c r="C612" s="1" t="s">
        <v>3</v>
      </c>
      <c r="D612" s="1" t="s">
        <v>5</v>
      </c>
      <c r="E612" s="1" t="s">
        <v>3</v>
      </c>
    </row>
    <row r="613" spans="2:12" ht="12.75">
      <c r="B613" s="2">
        <f>C613/2.54</f>
        <v>29.921259842519685</v>
      </c>
      <c r="C613">
        <v>76</v>
      </c>
      <c r="D613">
        <v>689.8</v>
      </c>
      <c r="E613" s="2">
        <f>D613/36.33</f>
        <v>18.98706303330581</v>
      </c>
      <c r="F613" s="3">
        <f>E613/C613</f>
        <v>0.2498297767540238</v>
      </c>
      <c r="H613">
        <v>70</v>
      </c>
      <c r="I613">
        <v>58</v>
      </c>
      <c r="J613">
        <v>55</v>
      </c>
      <c r="K613">
        <v>64</v>
      </c>
      <c r="L613">
        <v>68</v>
      </c>
    </row>
    <row r="614" spans="2:12" ht="12.75">
      <c r="B614" s="2">
        <f>C614/2.54</f>
        <v>26.771653543307085</v>
      </c>
      <c r="C614">
        <v>68</v>
      </c>
      <c r="D614">
        <v>623.5</v>
      </c>
      <c r="E614" s="2">
        <f>D614/36.33</f>
        <v>17.162124965593176</v>
      </c>
      <c r="F614" s="3">
        <f>E614/C614</f>
        <v>0.2523841906704879</v>
      </c>
      <c r="H614">
        <v>66</v>
      </c>
      <c r="I614">
        <v>67</v>
      </c>
      <c r="J614">
        <v>63</v>
      </c>
      <c r="K614">
        <v>66</v>
      </c>
      <c r="L614">
        <v>74</v>
      </c>
    </row>
    <row r="615" spans="2:12" ht="12.75">
      <c r="B615" s="2">
        <f>C615/2.54</f>
        <v>28.346456692913385</v>
      </c>
      <c r="C615">
        <v>72</v>
      </c>
      <c r="D615">
        <v>643</v>
      </c>
      <c r="E615" s="2">
        <f>D615/36.33</f>
        <v>17.69887145609689</v>
      </c>
      <c r="F615" s="3">
        <f>E615/C615</f>
        <v>0.2458176591124568</v>
      </c>
      <c r="H615">
        <v>79</v>
      </c>
      <c r="I615">
        <v>68</v>
      </c>
      <c r="J615">
        <v>65</v>
      </c>
      <c r="K615">
        <v>55</v>
      </c>
      <c r="L615">
        <v>57</v>
      </c>
    </row>
    <row r="616" spans="2:12" ht="12.75">
      <c r="B616" s="2">
        <f>C616/2.54</f>
        <v>26.37795275590551</v>
      </c>
      <c r="C616">
        <v>67</v>
      </c>
      <c r="D616">
        <v>578</v>
      </c>
      <c r="E616" s="2">
        <f>D616/36.33</f>
        <v>15.90971648775117</v>
      </c>
      <c r="F616" s="3">
        <f>E616/C616</f>
        <v>0.23745845504106225</v>
      </c>
      <c r="H616">
        <v>79</v>
      </c>
      <c r="I616">
        <v>66</v>
      </c>
      <c r="J616">
        <v>66</v>
      </c>
      <c r="K616">
        <v>57</v>
      </c>
      <c r="L616">
        <v>60</v>
      </c>
    </row>
    <row r="617" spans="2:12" ht="12.75">
      <c r="B617" s="2">
        <f>C617/2.54</f>
        <v>22.834645669291337</v>
      </c>
      <c r="C617">
        <v>58</v>
      </c>
      <c r="D617">
        <v>482.1</v>
      </c>
      <c r="E617" s="2">
        <f>D617/36.33</f>
        <v>13.270024772914947</v>
      </c>
      <c r="F617" s="3">
        <f>E617/C617</f>
        <v>0.2287935305674991</v>
      </c>
      <c r="H617">
        <v>76</v>
      </c>
      <c r="I617">
        <v>63</v>
      </c>
      <c r="J617">
        <v>64</v>
      </c>
      <c r="K617">
        <v>51</v>
      </c>
      <c r="L617">
        <v>62</v>
      </c>
    </row>
    <row r="618" spans="6:12" ht="12.75">
      <c r="F618" s="3"/>
      <c r="H618">
        <v>71</v>
      </c>
      <c r="I618">
        <v>63</v>
      </c>
      <c r="J618">
        <v>67</v>
      </c>
      <c r="K618">
        <v>62</v>
      </c>
      <c r="L618">
        <v>60</v>
      </c>
    </row>
    <row r="619" spans="6:12" ht="12.75">
      <c r="F619" s="3">
        <f>AVERAGE(F613:F617)</f>
        <v>0.24285672242910597</v>
      </c>
      <c r="H619">
        <v>81</v>
      </c>
      <c r="I619">
        <v>64</v>
      </c>
      <c r="J619">
        <v>51</v>
      </c>
      <c r="K619">
        <v>64</v>
      </c>
      <c r="L619">
        <v>59</v>
      </c>
    </row>
    <row r="620" spans="8:12" ht="12.75">
      <c r="H620">
        <v>75</v>
      </c>
      <c r="I620">
        <v>63</v>
      </c>
      <c r="J620">
        <v>53</v>
      </c>
      <c r="K620">
        <v>66</v>
      </c>
      <c r="L620">
        <v>61</v>
      </c>
    </row>
    <row r="621" spans="8:12" ht="12.75">
      <c r="H621">
        <v>72</v>
      </c>
      <c r="I621">
        <v>64</v>
      </c>
      <c r="J621">
        <v>65</v>
      </c>
      <c r="K621">
        <v>57</v>
      </c>
      <c r="L621">
        <v>61</v>
      </c>
    </row>
    <row r="622" spans="8:12" ht="12.75">
      <c r="H622">
        <v>65</v>
      </c>
      <c r="I622">
        <v>61</v>
      </c>
      <c r="J622">
        <v>66</v>
      </c>
      <c r="K622">
        <v>58</v>
      </c>
      <c r="L622">
        <v>59</v>
      </c>
    </row>
    <row r="624" spans="1:8" ht="12.75">
      <c r="A624" t="s">
        <v>11</v>
      </c>
      <c r="D624" s="2">
        <f>F619*H624</f>
        <v>15.576830176602858</v>
      </c>
      <c r="E624" t="s">
        <v>12</v>
      </c>
      <c r="H624" s="2">
        <f>AVERAGE(H613:L622)</f>
        <v>64.14</v>
      </c>
    </row>
    <row r="628" spans="1:5" ht="12.75">
      <c r="A628" t="s">
        <v>40</v>
      </c>
      <c r="B628" s="1" t="s">
        <v>0</v>
      </c>
      <c r="C628" s="1"/>
      <c r="E628" t="s">
        <v>6</v>
      </c>
    </row>
    <row r="629" spans="1:5" ht="12.75">
      <c r="A629" s="5">
        <v>405900</v>
      </c>
      <c r="B629" s="1" t="s">
        <v>1</v>
      </c>
      <c r="C629" s="1" t="s">
        <v>1</v>
      </c>
      <c r="D629" s="1" t="s">
        <v>4</v>
      </c>
      <c r="E629" t="s">
        <v>7</v>
      </c>
    </row>
    <row r="630" spans="1:5" ht="12.75">
      <c r="A630" s="5">
        <v>612800</v>
      </c>
      <c r="B630" s="1" t="s">
        <v>2</v>
      </c>
      <c r="C630" s="1" t="s">
        <v>3</v>
      </c>
      <c r="D630" s="1" t="s">
        <v>5</v>
      </c>
      <c r="E630" s="1" t="s">
        <v>3</v>
      </c>
    </row>
    <row r="631" spans="2:12" ht="12.75">
      <c r="B631" s="2">
        <f>C631/2.54</f>
        <v>20.47244094488189</v>
      </c>
      <c r="C631">
        <v>52</v>
      </c>
      <c r="D631">
        <v>387.3</v>
      </c>
      <c r="E631" s="2">
        <f>D631/36.33</f>
        <v>10.660611065235344</v>
      </c>
      <c r="F631" s="3">
        <f>E631/C631</f>
        <v>0.20501175125452584</v>
      </c>
      <c r="H631">
        <v>53</v>
      </c>
      <c r="I631">
        <v>66</v>
      </c>
      <c r="J631">
        <v>71</v>
      </c>
      <c r="K631">
        <v>69</v>
      </c>
      <c r="L631">
        <v>61</v>
      </c>
    </row>
    <row r="632" spans="2:12" ht="12.75">
      <c r="B632" s="2">
        <f>C632/2.54</f>
        <v>19.68503937007874</v>
      </c>
      <c r="C632">
        <v>50</v>
      </c>
      <c r="D632">
        <v>456.2</v>
      </c>
      <c r="E632" s="2">
        <f>D632/36.33</f>
        <v>12.557115331681805</v>
      </c>
      <c r="F632" s="3">
        <f>E632/C632</f>
        <v>0.2511423066336361</v>
      </c>
      <c r="H632">
        <v>61</v>
      </c>
      <c r="I632">
        <v>65</v>
      </c>
      <c r="J632">
        <v>71</v>
      </c>
      <c r="K632">
        <v>61</v>
      </c>
      <c r="L632">
        <v>60</v>
      </c>
    </row>
    <row r="633" spans="2:12" ht="12.75">
      <c r="B633" s="2">
        <f>C633/2.54</f>
        <v>23.62204724409449</v>
      </c>
      <c r="C633">
        <v>60</v>
      </c>
      <c r="D633">
        <v>523.7</v>
      </c>
      <c r="E633" s="2">
        <f>D633/36.33</f>
        <v>14.41508395265621</v>
      </c>
      <c r="F633" s="3">
        <f>E633/C633</f>
        <v>0.24025139921093683</v>
      </c>
      <c r="H633">
        <v>56</v>
      </c>
      <c r="I633">
        <v>64</v>
      </c>
      <c r="J633">
        <v>71</v>
      </c>
      <c r="K633">
        <v>65</v>
      </c>
      <c r="L633">
        <v>66</v>
      </c>
    </row>
    <row r="634" spans="2:12" ht="12.75">
      <c r="B634" s="2">
        <f>C634/2.54</f>
        <v>22.04724409448819</v>
      </c>
      <c r="C634">
        <v>56</v>
      </c>
      <c r="D634">
        <v>485</v>
      </c>
      <c r="E634" s="2">
        <f>D634/36.33</f>
        <v>13.349848609964218</v>
      </c>
      <c r="F634" s="3">
        <f>E634/C634</f>
        <v>0.23839015374936104</v>
      </c>
      <c r="H634">
        <v>54</v>
      </c>
      <c r="I634">
        <v>66</v>
      </c>
      <c r="J634">
        <v>67</v>
      </c>
      <c r="K634">
        <v>56</v>
      </c>
      <c r="L634">
        <v>67</v>
      </c>
    </row>
    <row r="635" spans="2:12" ht="12.75">
      <c r="B635" s="2">
        <f>C635/2.54</f>
        <v>20.866141732283463</v>
      </c>
      <c r="C635">
        <v>53</v>
      </c>
      <c r="D635">
        <v>394.9</v>
      </c>
      <c r="E635" s="2">
        <f>D635/36.33</f>
        <v>10.869804569226535</v>
      </c>
      <c r="F635" s="3">
        <f>E635/C635</f>
        <v>0.20509065224955725</v>
      </c>
      <c r="H635">
        <v>59</v>
      </c>
      <c r="I635">
        <v>63</v>
      </c>
      <c r="J635">
        <v>74</v>
      </c>
      <c r="K635">
        <v>67</v>
      </c>
      <c r="L635">
        <v>65</v>
      </c>
    </row>
    <row r="636" spans="6:12" ht="12.75">
      <c r="F636" s="3"/>
      <c r="H636">
        <v>60</v>
      </c>
      <c r="I636">
        <v>66</v>
      </c>
      <c r="J636">
        <v>75</v>
      </c>
      <c r="K636">
        <v>70</v>
      </c>
      <c r="L636">
        <v>57</v>
      </c>
    </row>
    <row r="637" spans="6:12" ht="12.75">
      <c r="F637" s="3">
        <f>AVERAGE(F631:F635)</f>
        <v>0.22797725261960342</v>
      </c>
      <c r="H637">
        <v>59</v>
      </c>
      <c r="I637">
        <v>65</v>
      </c>
      <c r="J637">
        <v>69</v>
      </c>
      <c r="K637">
        <v>59</v>
      </c>
      <c r="L637">
        <v>58</v>
      </c>
    </row>
    <row r="638" spans="8:12" ht="12.75">
      <c r="H638">
        <v>52</v>
      </c>
      <c r="I638">
        <v>68</v>
      </c>
      <c r="J638">
        <v>68</v>
      </c>
      <c r="K638">
        <v>60</v>
      </c>
      <c r="L638">
        <v>55</v>
      </c>
    </row>
    <row r="639" spans="8:12" ht="12.75">
      <c r="H639">
        <v>66</v>
      </c>
      <c r="I639">
        <v>69</v>
      </c>
      <c r="J639">
        <v>70</v>
      </c>
      <c r="K639">
        <v>60</v>
      </c>
      <c r="L639">
        <v>53</v>
      </c>
    </row>
    <row r="640" spans="8:12" ht="12.75">
      <c r="H640">
        <v>65</v>
      </c>
      <c r="I640">
        <v>67</v>
      </c>
      <c r="J640">
        <v>67</v>
      </c>
      <c r="K640">
        <v>61</v>
      </c>
      <c r="L640">
        <v>54</v>
      </c>
    </row>
    <row r="642" spans="1:8" ht="12.75">
      <c r="A642" t="s">
        <v>11</v>
      </c>
      <c r="D642" s="2">
        <f>F637*H642</f>
        <v>14.458317361135249</v>
      </c>
      <c r="E642" t="s">
        <v>12</v>
      </c>
      <c r="H642" s="2">
        <f>AVERAGE(H631:L640)</f>
        <v>63.42</v>
      </c>
    </row>
    <row r="646" spans="1:5" ht="12.75">
      <c r="A646" t="s">
        <v>41</v>
      </c>
      <c r="B646" s="1" t="s">
        <v>0</v>
      </c>
      <c r="C646" s="1"/>
      <c r="E646" t="s">
        <v>6</v>
      </c>
    </row>
    <row r="647" spans="1:5" ht="12.75">
      <c r="A647" s="5">
        <v>405700</v>
      </c>
      <c r="B647" s="1" t="s">
        <v>1</v>
      </c>
      <c r="C647" s="1" t="s">
        <v>1</v>
      </c>
      <c r="D647" s="1" t="s">
        <v>4</v>
      </c>
      <c r="E647" t="s">
        <v>7</v>
      </c>
    </row>
    <row r="648" spans="1:5" ht="12.75">
      <c r="A648" s="5">
        <v>612800</v>
      </c>
      <c r="B648" s="1" t="s">
        <v>2</v>
      </c>
      <c r="C648" s="1" t="s">
        <v>3</v>
      </c>
      <c r="D648" s="1" t="s">
        <v>5</v>
      </c>
      <c r="E648" s="1" t="s">
        <v>3</v>
      </c>
    </row>
    <row r="649" spans="2:12" ht="12.75">
      <c r="B649" s="2">
        <f>C649/2.54</f>
        <v>26.771653543307085</v>
      </c>
      <c r="C649">
        <v>68</v>
      </c>
      <c r="D649">
        <v>694.4</v>
      </c>
      <c r="E649" s="2">
        <f>D649/36.33</f>
        <v>19.113680154142582</v>
      </c>
      <c r="F649" s="3">
        <f>E649/C649</f>
        <v>0.28108353167856737</v>
      </c>
      <c r="H649">
        <v>69</v>
      </c>
      <c r="I649">
        <v>64</v>
      </c>
      <c r="J649">
        <v>53</v>
      </c>
      <c r="K649">
        <v>63</v>
      </c>
      <c r="L649">
        <v>67</v>
      </c>
    </row>
    <row r="650" spans="2:12" ht="12.75">
      <c r="B650" s="2">
        <f>C650/2.54</f>
        <v>26.37795275590551</v>
      </c>
      <c r="C650">
        <v>67</v>
      </c>
      <c r="D650">
        <v>573</v>
      </c>
      <c r="E650" s="2">
        <f>D650/36.33</f>
        <v>15.772089182493808</v>
      </c>
      <c r="F650" s="3">
        <f>E650/C650</f>
        <v>0.235404316156624</v>
      </c>
      <c r="H650">
        <v>67</v>
      </c>
      <c r="I650">
        <v>60</v>
      </c>
      <c r="J650">
        <v>58</v>
      </c>
      <c r="K650">
        <v>63</v>
      </c>
      <c r="L650">
        <v>68</v>
      </c>
    </row>
    <row r="651" spans="2:12" ht="12.75">
      <c r="B651" s="2">
        <f>C651/2.54</f>
        <v>27.95275590551181</v>
      </c>
      <c r="C651">
        <v>71</v>
      </c>
      <c r="D651">
        <v>646.2</v>
      </c>
      <c r="E651" s="2">
        <f>D651/36.33</f>
        <v>17.786952931461602</v>
      </c>
      <c r="F651" s="3">
        <f>E651/C651</f>
        <v>0.2505204638234029</v>
      </c>
      <c r="H651">
        <v>66</v>
      </c>
      <c r="I651">
        <v>61</v>
      </c>
      <c r="J651">
        <v>56</v>
      </c>
      <c r="K651">
        <v>61</v>
      </c>
      <c r="L651">
        <v>67</v>
      </c>
    </row>
    <row r="652" spans="2:12" ht="12.75">
      <c r="B652" s="2">
        <f>C652/2.54</f>
        <v>23.62204724409449</v>
      </c>
      <c r="C652">
        <v>60</v>
      </c>
      <c r="D652">
        <v>344.8</v>
      </c>
      <c r="E652" s="2">
        <f>D652/36.33</f>
        <v>9.490778970547758</v>
      </c>
      <c r="F652" s="3">
        <f>E652/C652</f>
        <v>0.1581796495091293</v>
      </c>
      <c r="H652">
        <v>67</v>
      </c>
      <c r="I652">
        <v>62</v>
      </c>
      <c r="J652">
        <v>64</v>
      </c>
      <c r="K652">
        <v>64</v>
      </c>
      <c r="L652">
        <v>52</v>
      </c>
    </row>
    <row r="653" spans="2:12" ht="12.75">
      <c r="B653" s="2">
        <f>C653/2.54</f>
        <v>25.196850393700785</v>
      </c>
      <c r="C653">
        <v>64</v>
      </c>
      <c r="D653">
        <v>518.4</v>
      </c>
      <c r="E653" s="2">
        <f>D653/36.33</f>
        <v>14.269199009083403</v>
      </c>
      <c r="F653" s="3">
        <f>E653/C653</f>
        <v>0.22295623451692817</v>
      </c>
      <c r="H653">
        <v>67</v>
      </c>
      <c r="I653">
        <v>63</v>
      </c>
      <c r="J653">
        <v>57</v>
      </c>
      <c r="K653">
        <v>57</v>
      </c>
      <c r="L653">
        <v>62</v>
      </c>
    </row>
    <row r="654" spans="6:12" ht="12.75">
      <c r="F654" s="3"/>
      <c r="H654">
        <v>64</v>
      </c>
      <c r="I654">
        <v>59</v>
      </c>
      <c r="J654">
        <v>60</v>
      </c>
      <c r="K654">
        <v>57</v>
      </c>
      <c r="L654">
        <v>60</v>
      </c>
    </row>
    <row r="655" spans="6:12" ht="12.75">
      <c r="F655" s="3">
        <f>AVERAGE(F649:F653)</f>
        <v>0.22962883913693033</v>
      </c>
      <c r="H655">
        <v>67</v>
      </c>
      <c r="I655">
        <v>55</v>
      </c>
      <c r="J655">
        <v>62</v>
      </c>
      <c r="K655">
        <v>56</v>
      </c>
      <c r="L655">
        <v>58</v>
      </c>
    </row>
    <row r="656" spans="8:12" ht="12.75">
      <c r="H656">
        <v>63</v>
      </c>
      <c r="I656">
        <v>59</v>
      </c>
      <c r="J656">
        <v>56</v>
      </c>
      <c r="K656">
        <v>55</v>
      </c>
      <c r="L656">
        <v>61</v>
      </c>
    </row>
    <row r="657" spans="8:12" ht="12.75">
      <c r="H657">
        <v>54</v>
      </c>
      <c r="I657">
        <v>57</v>
      </c>
      <c r="J657">
        <v>62</v>
      </c>
      <c r="K657">
        <v>66</v>
      </c>
      <c r="L657">
        <v>59</v>
      </c>
    </row>
    <row r="658" spans="8:12" ht="12.75">
      <c r="H658">
        <v>65</v>
      </c>
      <c r="I658">
        <v>61</v>
      </c>
      <c r="J658">
        <v>60</v>
      </c>
      <c r="K658">
        <v>67</v>
      </c>
      <c r="L658">
        <v>63</v>
      </c>
    </row>
    <row r="660" spans="1:8" ht="12.75">
      <c r="A660" t="s">
        <v>11</v>
      </c>
      <c r="D660" s="2">
        <f>F655*H660</f>
        <v>14.07165526231109</v>
      </c>
      <c r="E660" t="s">
        <v>12</v>
      </c>
      <c r="H660" s="2">
        <f>AVERAGE(H649:L658)</f>
        <v>61.28</v>
      </c>
    </row>
    <row r="664" spans="1:5" ht="12.75">
      <c r="A664" t="s">
        <v>42</v>
      </c>
      <c r="B664" s="1" t="s">
        <v>0</v>
      </c>
      <c r="C664" s="1"/>
      <c r="E664" t="s">
        <v>6</v>
      </c>
    </row>
    <row r="665" spans="1:5" ht="12.75">
      <c r="A665" s="5">
        <v>405570</v>
      </c>
      <c r="B665" s="1" t="s">
        <v>1</v>
      </c>
      <c r="C665" s="1" t="s">
        <v>1</v>
      </c>
      <c r="D665" s="1" t="s">
        <v>4</v>
      </c>
      <c r="E665" t="s">
        <v>7</v>
      </c>
    </row>
    <row r="666" spans="1:5" ht="12.75">
      <c r="A666" s="5">
        <v>612800</v>
      </c>
      <c r="B666" s="1" t="s">
        <v>2</v>
      </c>
      <c r="C666" s="1" t="s">
        <v>3</v>
      </c>
      <c r="D666" s="1" t="s">
        <v>5</v>
      </c>
      <c r="E666" s="1" t="s">
        <v>3</v>
      </c>
    </row>
    <row r="667" spans="2:12" ht="12.75">
      <c r="B667" s="2">
        <f>C667/2.54</f>
        <v>19.68503937007874</v>
      </c>
      <c r="C667">
        <v>50</v>
      </c>
      <c r="D667">
        <v>455.7</v>
      </c>
      <c r="E667" s="2">
        <f>D667/36.33</f>
        <v>12.54335260115607</v>
      </c>
      <c r="F667" s="3">
        <f>E667/C667</f>
        <v>0.2508670520231214</v>
      </c>
      <c r="H667">
        <v>52</v>
      </c>
      <c r="I667">
        <v>46</v>
      </c>
      <c r="J667">
        <v>49</v>
      </c>
      <c r="K667">
        <v>43</v>
      </c>
      <c r="L667">
        <v>38</v>
      </c>
    </row>
    <row r="668" spans="2:12" ht="12.75">
      <c r="B668" s="2">
        <f>C668/2.54</f>
        <v>21.25984251968504</v>
      </c>
      <c r="C668">
        <v>54</v>
      </c>
      <c r="D668">
        <v>465.7</v>
      </c>
      <c r="E668" s="2">
        <f>D668/36.33</f>
        <v>12.818607211670797</v>
      </c>
      <c r="F668" s="3">
        <f>E668/C668</f>
        <v>0.23738161503094068</v>
      </c>
      <c r="H668">
        <v>51</v>
      </c>
      <c r="I668">
        <v>45</v>
      </c>
      <c r="J668">
        <v>53</v>
      </c>
      <c r="K668">
        <v>40</v>
      </c>
      <c r="L668">
        <v>39</v>
      </c>
    </row>
    <row r="669" spans="2:12" ht="12.75">
      <c r="B669" s="2">
        <f>C669/2.54</f>
        <v>21.25984251968504</v>
      </c>
      <c r="C669">
        <v>54</v>
      </c>
      <c r="D669">
        <v>454.4</v>
      </c>
      <c r="E669" s="2">
        <f>D669/36.33</f>
        <v>12.507569501789154</v>
      </c>
      <c r="F669" s="3">
        <f>E669/C669</f>
        <v>0.2316216574405399</v>
      </c>
      <c r="H669">
        <v>50</v>
      </c>
      <c r="I669">
        <v>48</v>
      </c>
      <c r="J669">
        <v>53</v>
      </c>
      <c r="K669">
        <v>37</v>
      </c>
      <c r="L669">
        <v>39</v>
      </c>
    </row>
    <row r="670" spans="2:12" ht="12.75">
      <c r="B670" s="2">
        <f>C670/2.54</f>
        <v>22.04724409448819</v>
      </c>
      <c r="C670">
        <v>56</v>
      </c>
      <c r="D670">
        <v>476.3</v>
      </c>
      <c r="E670" s="2">
        <f>D670/36.33</f>
        <v>13.110377098816405</v>
      </c>
      <c r="F670" s="3">
        <f>E670/C670</f>
        <v>0.23411387676457868</v>
      </c>
      <c r="H670">
        <v>53</v>
      </c>
      <c r="I670">
        <v>47</v>
      </c>
      <c r="J670">
        <v>51</v>
      </c>
      <c r="K670">
        <v>37</v>
      </c>
      <c r="L670">
        <v>44</v>
      </c>
    </row>
    <row r="671" spans="2:12" ht="12.75">
      <c r="B671" s="2">
        <f>C671/2.54</f>
        <v>18.89763779527559</v>
      </c>
      <c r="C671">
        <v>48</v>
      </c>
      <c r="D671">
        <v>446.3</v>
      </c>
      <c r="E671" s="2">
        <f>D671/36.33</f>
        <v>12.284613267272228</v>
      </c>
      <c r="F671" s="3">
        <f>E671/C671</f>
        <v>0.2559294430681714</v>
      </c>
      <c r="H671">
        <v>49</v>
      </c>
      <c r="I671">
        <v>45</v>
      </c>
      <c r="J671">
        <v>50</v>
      </c>
      <c r="K671">
        <v>35</v>
      </c>
      <c r="L671">
        <v>45</v>
      </c>
    </row>
    <row r="672" spans="6:12" ht="12.75">
      <c r="F672" s="3"/>
      <c r="H672">
        <v>48</v>
      </c>
      <c r="I672">
        <v>47</v>
      </c>
      <c r="J672">
        <v>42</v>
      </c>
      <c r="K672">
        <v>34</v>
      </c>
      <c r="L672">
        <v>47</v>
      </c>
    </row>
    <row r="673" spans="6:12" ht="12.75">
      <c r="F673" s="3">
        <f>AVERAGE(F667:F671)</f>
        <v>0.2419827288654704</v>
      </c>
      <c r="H673">
        <v>47</v>
      </c>
      <c r="I673">
        <v>50</v>
      </c>
      <c r="J673">
        <v>45</v>
      </c>
      <c r="K673">
        <v>33</v>
      </c>
      <c r="L673">
        <v>48</v>
      </c>
    </row>
    <row r="674" spans="8:12" ht="12.75">
      <c r="H674">
        <v>48</v>
      </c>
      <c r="I674">
        <v>53</v>
      </c>
      <c r="J674">
        <v>46</v>
      </c>
      <c r="K674">
        <v>36</v>
      </c>
      <c r="L674">
        <v>47</v>
      </c>
    </row>
    <row r="675" spans="8:12" ht="12.75">
      <c r="H675">
        <v>50</v>
      </c>
      <c r="I675">
        <v>53</v>
      </c>
      <c r="J675">
        <v>49</v>
      </c>
      <c r="K675">
        <v>39</v>
      </c>
      <c r="L675">
        <v>47</v>
      </c>
    </row>
    <row r="676" spans="8:12" ht="12.75">
      <c r="H676">
        <v>46</v>
      </c>
      <c r="I676">
        <v>51</v>
      </c>
      <c r="J676">
        <v>46</v>
      </c>
      <c r="K676">
        <v>40</v>
      </c>
      <c r="L676">
        <v>48</v>
      </c>
    </row>
    <row r="678" spans="1:8" ht="12.75">
      <c r="A678" t="s">
        <v>11</v>
      </c>
      <c r="D678" s="2">
        <f>F673*H678</f>
        <v>11.02957278168814</v>
      </c>
      <c r="E678" t="s">
        <v>12</v>
      </c>
      <c r="H678" s="2">
        <f>AVERAGE(H667:L676)</f>
        <v>45.58</v>
      </c>
    </row>
    <row r="681" spans="1:7" ht="12.75">
      <c r="A681" t="s">
        <v>43</v>
      </c>
      <c r="E681" s="2">
        <f>(D678+D660+D642+D624+D606+D588)/6</f>
        <v>13.730590159271236</v>
      </c>
      <c r="F681" t="s">
        <v>12</v>
      </c>
      <c r="G681" s="4">
        <v>37037</v>
      </c>
    </row>
    <row r="682" ht="12.75">
      <c r="E682" s="3">
        <f>(F673+F655+F637+F619+F601+F583)/6</f>
        <v>0.23809994407372637</v>
      </c>
    </row>
    <row r="683" ht="12.75">
      <c r="E683" s="2">
        <f>(H678+H660+H642+H624+H606+H588)/6</f>
        <v>57.71</v>
      </c>
    </row>
    <row r="684" spans="1:13" ht="12.75">
      <c r="A684" s="6" t="s">
        <v>44</v>
      </c>
      <c r="B684" s="6" t="s">
        <v>44</v>
      </c>
      <c r="C684" s="6" t="s">
        <v>44</v>
      </c>
      <c r="D684" s="6" t="s">
        <v>44</v>
      </c>
      <c r="E684" s="6" t="s">
        <v>44</v>
      </c>
      <c r="F684" s="6" t="s">
        <v>44</v>
      </c>
      <c r="G684" s="6" t="s">
        <v>44</v>
      </c>
      <c r="H684" s="6" t="s">
        <v>44</v>
      </c>
      <c r="I684" s="6" t="s">
        <v>44</v>
      </c>
      <c r="J684" s="6" t="s">
        <v>44</v>
      </c>
      <c r="K684" s="6" t="s">
        <v>44</v>
      </c>
      <c r="L684" s="6" t="s">
        <v>44</v>
      </c>
      <c r="M684" s="6" t="s">
        <v>44</v>
      </c>
    </row>
    <row r="685" spans="1:11" ht="12.75">
      <c r="A685" t="s">
        <v>36</v>
      </c>
      <c r="G685" t="s">
        <v>8</v>
      </c>
      <c r="K685" s="4">
        <v>37038</v>
      </c>
    </row>
    <row r="686" ht="14.25">
      <c r="G686" t="s">
        <v>10</v>
      </c>
    </row>
    <row r="688" spans="1:5" ht="12.75">
      <c r="A688" t="s">
        <v>37</v>
      </c>
      <c r="B688" s="1" t="s">
        <v>0</v>
      </c>
      <c r="C688" s="1"/>
      <c r="E688" t="s">
        <v>6</v>
      </c>
    </row>
    <row r="689" spans="1:5" ht="12.75">
      <c r="A689" s="5">
        <v>406500</v>
      </c>
      <c r="B689" s="1" t="s">
        <v>1</v>
      </c>
      <c r="C689" s="1" t="s">
        <v>1</v>
      </c>
      <c r="D689" s="1" t="s">
        <v>4</v>
      </c>
      <c r="E689" t="s">
        <v>7</v>
      </c>
    </row>
    <row r="690" spans="1:5" ht="12.75">
      <c r="A690" s="5">
        <v>612800</v>
      </c>
      <c r="B690" s="1" t="s">
        <v>2</v>
      </c>
      <c r="C690" s="1" t="s">
        <v>3</v>
      </c>
      <c r="D690" s="1" t="s">
        <v>5</v>
      </c>
      <c r="E690" s="1" t="s">
        <v>3</v>
      </c>
    </row>
    <row r="691" spans="2:12" ht="12.75">
      <c r="B691" s="2">
        <f>C691/2.54</f>
        <v>16.53543307086614</v>
      </c>
      <c r="C691">
        <v>42</v>
      </c>
      <c r="D691">
        <v>398.6</v>
      </c>
      <c r="E691" s="2">
        <f>D691/36.33</f>
        <v>10.971648775116984</v>
      </c>
      <c r="F691" s="3">
        <f>E691/C691</f>
        <v>0.26122973274088057</v>
      </c>
      <c r="H691">
        <v>36</v>
      </c>
      <c r="I691">
        <v>39</v>
      </c>
      <c r="J691">
        <v>42</v>
      </c>
      <c r="K691">
        <v>44</v>
      </c>
      <c r="L691">
        <v>53</v>
      </c>
    </row>
    <row r="692" spans="2:12" ht="12.75">
      <c r="B692" s="2">
        <f>C692/2.54</f>
        <v>18.503937007874015</v>
      </c>
      <c r="C692">
        <v>47</v>
      </c>
      <c r="D692">
        <v>418.5</v>
      </c>
      <c r="E692" s="2">
        <f>D692/36.33</f>
        <v>11.519405450041289</v>
      </c>
      <c r="F692" s="3">
        <f>E692/C692</f>
        <v>0.24509373297960188</v>
      </c>
      <c r="H692">
        <v>31</v>
      </c>
      <c r="I692">
        <v>38</v>
      </c>
      <c r="J692">
        <v>43</v>
      </c>
      <c r="K692">
        <v>45</v>
      </c>
      <c r="L692">
        <v>52</v>
      </c>
    </row>
    <row r="693" spans="2:12" ht="12.75">
      <c r="B693" s="2">
        <f>C693/2.54</f>
        <v>16.929133858267715</v>
      </c>
      <c r="C693">
        <v>43</v>
      </c>
      <c r="D693">
        <v>365.3</v>
      </c>
      <c r="E693" s="2">
        <f>D693/36.33</f>
        <v>10.055050922102946</v>
      </c>
      <c r="F693" s="3">
        <f>E693/C693</f>
        <v>0.23383839353727784</v>
      </c>
      <c r="H693">
        <v>31</v>
      </c>
      <c r="I693">
        <v>36</v>
      </c>
      <c r="J693">
        <v>45</v>
      </c>
      <c r="K693">
        <v>46</v>
      </c>
      <c r="L693">
        <v>55</v>
      </c>
    </row>
    <row r="694" spans="2:12" ht="12.75">
      <c r="B694" s="2">
        <f>C694/2.54</f>
        <v>17.322834645669293</v>
      </c>
      <c r="C694">
        <v>44</v>
      </c>
      <c r="D694">
        <v>392.5</v>
      </c>
      <c r="E694" s="2">
        <f>D694/36.33</f>
        <v>10.803743462703</v>
      </c>
      <c r="F694" s="3">
        <f>E694/C694</f>
        <v>0.2455396241523409</v>
      </c>
      <c r="H694">
        <v>30</v>
      </c>
      <c r="I694">
        <v>42</v>
      </c>
      <c r="J694">
        <v>47</v>
      </c>
      <c r="K694">
        <v>46</v>
      </c>
      <c r="L694">
        <v>50</v>
      </c>
    </row>
    <row r="695" spans="2:12" ht="12.75">
      <c r="B695" s="2">
        <f>C695/2.54</f>
        <v>16.929133858267715</v>
      </c>
      <c r="C695">
        <v>43</v>
      </c>
      <c r="D695">
        <v>364.1</v>
      </c>
      <c r="E695" s="2">
        <f>D695/36.33</f>
        <v>10.02202036884118</v>
      </c>
      <c r="F695" s="3">
        <f>E695/C695</f>
        <v>0.23307024113584138</v>
      </c>
      <c r="H695">
        <v>27</v>
      </c>
      <c r="I695">
        <v>47</v>
      </c>
      <c r="J695">
        <v>48</v>
      </c>
      <c r="K695">
        <v>49</v>
      </c>
      <c r="L695">
        <v>50</v>
      </c>
    </row>
    <row r="696" spans="6:12" ht="12.75">
      <c r="F696" s="3"/>
      <c r="H696">
        <v>28</v>
      </c>
      <c r="I696">
        <v>45</v>
      </c>
      <c r="J696">
        <v>43</v>
      </c>
      <c r="K696">
        <v>51</v>
      </c>
      <c r="L696">
        <v>49</v>
      </c>
    </row>
    <row r="697" spans="6:12" ht="12.75">
      <c r="F697" s="3">
        <f>AVERAGE(F691:F695)</f>
        <v>0.24375434490918851</v>
      </c>
      <c r="H697">
        <v>30</v>
      </c>
      <c r="I697">
        <v>41</v>
      </c>
      <c r="J697">
        <v>46</v>
      </c>
      <c r="K697">
        <v>50</v>
      </c>
      <c r="L697">
        <v>54</v>
      </c>
    </row>
    <row r="698" spans="8:12" ht="12.75">
      <c r="H698">
        <v>30</v>
      </c>
      <c r="I698">
        <v>42</v>
      </c>
      <c r="J698">
        <v>45</v>
      </c>
      <c r="K698">
        <v>51</v>
      </c>
      <c r="L698">
        <v>51</v>
      </c>
    </row>
    <row r="699" spans="8:12" ht="12.75">
      <c r="H699">
        <v>30</v>
      </c>
      <c r="I699">
        <v>44</v>
      </c>
      <c r="J699">
        <v>44</v>
      </c>
      <c r="K699">
        <v>53</v>
      </c>
      <c r="L699">
        <v>53</v>
      </c>
    </row>
    <row r="700" spans="8:12" ht="12.75">
      <c r="H700">
        <v>33</v>
      </c>
      <c r="I700">
        <v>42</v>
      </c>
      <c r="J700">
        <v>47</v>
      </c>
      <c r="K700">
        <v>57</v>
      </c>
      <c r="L700">
        <v>57</v>
      </c>
    </row>
    <row r="702" spans="1:8" ht="12.75">
      <c r="A702" t="s">
        <v>11</v>
      </c>
      <c r="D702" s="2">
        <f>F697*H702</f>
        <v>10.666690133226089</v>
      </c>
      <c r="E702" t="s">
        <v>12</v>
      </c>
      <c r="H702" s="2">
        <f>AVERAGE(H691:L700)</f>
        <v>43.76</v>
      </c>
    </row>
    <row r="706" spans="1:5" ht="12.75">
      <c r="A706" t="s">
        <v>38</v>
      </c>
      <c r="B706" s="1" t="s">
        <v>0</v>
      </c>
      <c r="C706" s="1"/>
      <c r="E706" t="s">
        <v>6</v>
      </c>
    </row>
    <row r="707" spans="1:5" ht="12.75">
      <c r="A707" s="5">
        <v>406300</v>
      </c>
      <c r="B707" s="1" t="s">
        <v>1</v>
      </c>
      <c r="C707" s="1" t="s">
        <v>1</v>
      </c>
      <c r="D707" s="1" t="s">
        <v>4</v>
      </c>
      <c r="E707" t="s">
        <v>7</v>
      </c>
    </row>
    <row r="708" spans="1:5" ht="12.75">
      <c r="A708" s="5">
        <v>612800</v>
      </c>
      <c r="B708" s="1" t="s">
        <v>2</v>
      </c>
      <c r="C708" s="1" t="s">
        <v>3</v>
      </c>
      <c r="D708" s="1" t="s">
        <v>5</v>
      </c>
      <c r="E708" s="1" t="s">
        <v>3</v>
      </c>
    </row>
    <row r="709" spans="2:12" ht="12.75">
      <c r="B709" s="2">
        <f>C709/2.54</f>
        <v>20.47244094488189</v>
      </c>
      <c r="C709">
        <v>52</v>
      </c>
      <c r="D709">
        <v>476.5</v>
      </c>
      <c r="E709" s="2">
        <f>D709/36.33</f>
        <v>13.115882191026701</v>
      </c>
      <c r="F709" s="3">
        <f>E709/C709</f>
        <v>0.2522285036735904</v>
      </c>
      <c r="H709">
        <v>53</v>
      </c>
      <c r="I709">
        <v>70</v>
      </c>
      <c r="J709">
        <v>58</v>
      </c>
      <c r="K709">
        <v>61</v>
      </c>
      <c r="L709">
        <v>61</v>
      </c>
    </row>
    <row r="710" spans="2:12" ht="12.75">
      <c r="B710" s="2">
        <f>C710/2.54</f>
        <v>19.68503937007874</v>
      </c>
      <c r="C710">
        <v>50</v>
      </c>
      <c r="D710">
        <v>422.3</v>
      </c>
      <c r="E710" s="2">
        <f>D710/36.33</f>
        <v>11.624002202036886</v>
      </c>
      <c r="F710" s="3">
        <f>E710/C710</f>
        <v>0.23248004404073772</v>
      </c>
      <c r="H710">
        <v>50</v>
      </c>
      <c r="I710">
        <v>63</v>
      </c>
      <c r="J710">
        <v>54</v>
      </c>
      <c r="K710">
        <v>54</v>
      </c>
      <c r="L710">
        <v>63</v>
      </c>
    </row>
    <row r="711" spans="2:12" ht="12.75">
      <c r="B711" s="2">
        <f>C711/2.54</f>
        <v>20.866141732283463</v>
      </c>
      <c r="C711">
        <v>53</v>
      </c>
      <c r="D711">
        <v>455.1</v>
      </c>
      <c r="E711" s="2">
        <f>D711/36.33</f>
        <v>12.526837324525188</v>
      </c>
      <c r="F711" s="3">
        <f>E711/C711</f>
        <v>0.23635542121745637</v>
      </c>
      <c r="H711">
        <v>56</v>
      </c>
      <c r="I711">
        <v>67</v>
      </c>
      <c r="J711">
        <v>60</v>
      </c>
      <c r="K711">
        <v>58</v>
      </c>
      <c r="L711">
        <v>62</v>
      </c>
    </row>
    <row r="712" spans="2:12" ht="12.75">
      <c r="B712" s="2">
        <f>C712/2.54</f>
        <v>19.291338582677167</v>
      </c>
      <c r="C712">
        <v>49</v>
      </c>
      <c r="D712">
        <v>417.1</v>
      </c>
      <c r="E712" s="2">
        <f>D712/36.33</f>
        <v>11.480869804569227</v>
      </c>
      <c r="F712" s="3">
        <f>E712/C712</f>
        <v>0.234303465399372</v>
      </c>
      <c r="H712">
        <v>54</v>
      </c>
      <c r="I712">
        <v>61</v>
      </c>
      <c r="J712">
        <v>67</v>
      </c>
      <c r="K712">
        <v>55</v>
      </c>
      <c r="L712">
        <v>61</v>
      </c>
    </row>
    <row r="713" spans="2:12" ht="12.75">
      <c r="B713" s="2">
        <f>C713/2.54</f>
        <v>22.834645669291337</v>
      </c>
      <c r="C713">
        <v>58</v>
      </c>
      <c r="D713">
        <v>426.8</v>
      </c>
      <c r="E713" s="2">
        <f>D713/36.33</f>
        <v>11.747866776768511</v>
      </c>
      <c r="F713" s="3">
        <f>E713/C713</f>
        <v>0.202549427185664</v>
      </c>
      <c r="H713">
        <v>50</v>
      </c>
      <c r="I713">
        <v>61</v>
      </c>
      <c r="J713">
        <v>66</v>
      </c>
      <c r="K713">
        <v>66</v>
      </c>
      <c r="L713">
        <v>60</v>
      </c>
    </row>
    <row r="714" spans="6:12" ht="12.75">
      <c r="F714" s="3"/>
      <c r="H714">
        <v>56</v>
      </c>
      <c r="I714">
        <v>57</v>
      </c>
      <c r="J714">
        <v>68</v>
      </c>
      <c r="K714">
        <v>67</v>
      </c>
      <c r="L714">
        <v>62</v>
      </c>
    </row>
    <row r="715" spans="6:12" ht="12.75">
      <c r="F715" s="3">
        <f>AVERAGE(F709:F713)</f>
        <v>0.2315833723033641</v>
      </c>
      <c r="H715">
        <v>59</v>
      </c>
      <c r="I715">
        <v>55</v>
      </c>
      <c r="J715">
        <v>66</v>
      </c>
      <c r="K715">
        <v>62</v>
      </c>
      <c r="L715">
        <v>59</v>
      </c>
    </row>
    <row r="716" spans="8:12" ht="12.75">
      <c r="H716">
        <v>46</v>
      </c>
      <c r="I716">
        <v>52</v>
      </c>
      <c r="J716">
        <v>68</v>
      </c>
      <c r="K716">
        <v>63</v>
      </c>
      <c r="L716">
        <v>56</v>
      </c>
    </row>
    <row r="717" spans="8:12" ht="12.75">
      <c r="H717">
        <v>57</v>
      </c>
      <c r="I717">
        <v>51</v>
      </c>
      <c r="J717">
        <v>58</v>
      </c>
      <c r="K717">
        <v>52</v>
      </c>
      <c r="L717">
        <v>59</v>
      </c>
    </row>
    <row r="718" spans="8:12" ht="12.75">
      <c r="H718">
        <v>60</v>
      </c>
      <c r="I718">
        <v>54</v>
      </c>
      <c r="J718">
        <v>52</v>
      </c>
      <c r="K718">
        <v>53</v>
      </c>
      <c r="L718">
        <v>58</v>
      </c>
    </row>
    <row r="720" spans="1:8" ht="12.75">
      <c r="A720" t="s">
        <v>11</v>
      </c>
      <c r="D720" s="2">
        <f>F715*H720</f>
        <v>13.621733958883876</v>
      </c>
      <c r="E720" t="s">
        <v>12</v>
      </c>
      <c r="H720" s="2">
        <f>AVERAGE(H709:L718)</f>
        <v>58.82</v>
      </c>
    </row>
    <row r="724" spans="1:5" ht="12.75">
      <c r="A724" t="s">
        <v>39</v>
      </c>
      <c r="B724" s="1" t="s">
        <v>0</v>
      </c>
      <c r="C724" s="1"/>
      <c r="E724" t="s">
        <v>6</v>
      </c>
    </row>
    <row r="725" spans="1:5" ht="12.75">
      <c r="A725" s="5">
        <v>406100</v>
      </c>
      <c r="B725" s="1" t="s">
        <v>1</v>
      </c>
      <c r="C725" s="1" t="s">
        <v>1</v>
      </c>
      <c r="D725" s="1" t="s">
        <v>4</v>
      </c>
      <c r="E725" t="s">
        <v>7</v>
      </c>
    </row>
    <row r="726" spans="1:5" ht="12.75">
      <c r="A726" s="5">
        <v>612800</v>
      </c>
      <c r="B726" s="1" t="s">
        <v>2</v>
      </c>
      <c r="C726" s="1" t="s">
        <v>3</v>
      </c>
      <c r="D726" s="1" t="s">
        <v>5</v>
      </c>
      <c r="E726" s="1" t="s">
        <v>3</v>
      </c>
    </row>
    <row r="727" spans="2:12" ht="12.75">
      <c r="B727" s="2">
        <f>C727/2.54</f>
        <v>25.984251968503937</v>
      </c>
      <c r="C727">
        <v>66</v>
      </c>
      <c r="D727">
        <v>617</v>
      </c>
      <c r="E727" s="2">
        <f>D727/36.33</f>
        <v>16.983209468758602</v>
      </c>
      <c r="F727" s="3">
        <f>E727/C727</f>
        <v>0.25732135558725155</v>
      </c>
      <c r="H727">
        <v>67</v>
      </c>
      <c r="I727">
        <v>61</v>
      </c>
      <c r="J727">
        <v>59</v>
      </c>
      <c r="K727">
        <v>57</v>
      </c>
      <c r="L727">
        <v>57</v>
      </c>
    </row>
    <row r="728" spans="2:12" ht="12.75">
      <c r="B728" s="2">
        <f>C728/2.54</f>
        <v>26.37795275590551</v>
      </c>
      <c r="C728">
        <v>67</v>
      </c>
      <c r="D728">
        <v>618.5</v>
      </c>
      <c r="E728" s="2">
        <f>D728/36.33</f>
        <v>17.02449766033581</v>
      </c>
      <c r="F728" s="3">
        <f>E728/C728</f>
        <v>0.25409698000501213</v>
      </c>
      <c r="H728">
        <v>72</v>
      </c>
      <c r="I728">
        <v>60</v>
      </c>
      <c r="J728">
        <v>61</v>
      </c>
      <c r="K728">
        <v>59</v>
      </c>
      <c r="L728">
        <v>56</v>
      </c>
    </row>
    <row r="729" spans="2:12" ht="12.75">
      <c r="B729" s="2">
        <f>C729/2.54</f>
        <v>25.196850393700785</v>
      </c>
      <c r="C729">
        <v>64</v>
      </c>
      <c r="D729">
        <v>571.1</v>
      </c>
      <c r="E729" s="2">
        <f>D729/36.33</f>
        <v>15.719790806496011</v>
      </c>
      <c r="F729" s="3">
        <f>E729/C729</f>
        <v>0.24562173135150017</v>
      </c>
      <c r="H729">
        <v>72</v>
      </c>
      <c r="I729">
        <v>60</v>
      </c>
      <c r="J729">
        <v>62</v>
      </c>
      <c r="K729">
        <v>63</v>
      </c>
      <c r="L729">
        <v>64</v>
      </c>
    </row>
    <row r="730" spans="2:12" ht="12.75">
      <c r="B730" s="2">
        <f>C730/2.54</f>
        <v>25.590551181102363</v>
      </c>
      <c r="C730">
        <v>65</v>
      </c>
      <c r="D730">
        <v>542.5</v>
      </c>
      <c r="E730" s="2">
        <f>D730/36.33</f>
        <v>14.932562620423893</v>
      </c>
      <c r="F730" s="3">
        <f>E730/C730</f>
        <v>0.22973173262190605</v>
      </c>
      <c r="H730">
        <v>74</v>
      </c>
      <c r="I730">
        <v>59</v>
      </c>
      <c r="J730">
        <v>61</v>
      </c>
      <c r="K730">
        <v>58</v>
      </c>
      <c r="L730">
        <v>57</v>
      </c>
    </row>
    <row r="731" spans="2:12" ht="12.75">
      <c r="B731" s="2">
        <f>C731/2.54</f>
        <v>25.196850393700785</v>
      </c>
      <c r="C731">
        <v>64</v>
      </c>
      <c r="D731">
        <v>594.9</v>
      </c>
      <c r="E731" s="2">
        <f>D731/36.33</f>
        <v>16.374896779521055</v>
      </c>
      <c r="F731" s="3">
        <f>E731/C731</f>
        <v>0.2558577621800165</v>
      </c>
      <c r="H731">
        <v>71</v>
      </c>
      <c r="I731">
        <v>59</v>
      </c>
      <c r="J731">
        <v>62</v>
      </c>
      <c r="K731">
        <v>58</v>
      </c>
      <c r="L731">
        <v>60</v>
      </c>
    </row>
    <row r="732" spans="6:12" ht="12.75">
      <c r="F732" s="3"/>
      <c r="H732">
        <v>72</v>
      </c>
      <c r="I732">
        <v>59</v>
      </c>
      <c r="J732">
        <v>61</v>
      </c>
      <c r="K732">
        <v>66</v>
      </c>
      <c r="L732">
        <v>52</v>
      </c>
    </row>
    <row r="733" spans="6:12" ht="12.75">
      <c r="F733" s="3">
        <f>AVERAGE(F727:F731)</f>
        <v>0.2485259123491373</v>
      </c>
      <c r="H733">
        <v>67</v>
      </c>
      <c r="I733">
        <v>62</v>
      </c>
      <c r="J733">
        <v>57</v>
      </c>
      <c r="K733">
        <v>63</v>
      </c>
      <c r="L733">
        <v>61</v>
      </c>
    </row>
    <row r="734" spans="8:12" ht="12.75">
      <c r="H734">
        <v>72</v>
      </c>
      <c r="I734">
        <v>52</v>
      </c>
      <c r="J734">
        <v>58</v>
      </c>
      <c r="K734">
        <v>49</v>
      </c>
      <c r="L734">
        <v>61</v>
      </c>
    </row>
    <row r="735" spans="8:12" ht="12.75">
      <c r="H735">
        <v>71</v>
      </c>
      <c r="I735">
        <v>53</v>
      </c>
      <c r="J735">
        <v>51</v>
      </c>
      <c r="K735">
        <v>66</v>
      </c>
      <c r="L735">
        <v>48</v>
      </c>
    </row>
    <row r="736" spans="8:12" ht="12.75">
      <c r="H736">
        <v>60</v>
      </c>
      <c r="I736">
        <v>54</v>
      </c>
      <c r="J736">
        <v>58</v>
      </c>
      <c r="K736">
        <v>57</v>
      </c>
      <c r="L736">
        <v>56</v>
      </c>
    </row>
    <row r="737" spans="8:12" ht="12.75">
      <c r="H737">
        <v>64</v>
      </c>
      <c r="I737">
        <v>65</v>
      </c>
      <c r="J737">
        <v>60</v>
      </c>
      <c r="K737">
        <v>59</v>
      </c>
      <c r="L737">
        <v>54</v>
      </c>
    </row>
    <row r="738" spans="1:8" ht="12.75">
      <c r="A738" t="s">
        <v>11</v>
      </c>
      <c r="D738" s="2">
        <f>F733*H738</f>
        <v>15.07874490016493</v>
      </c>
      <c r="E738" t="s">
        <v>12</v>
      </c>
      <c r="H738" s="3">
        <f>AVERAGE(H727:L737)</f>
        <v>60.67272727272727</v>
      </c>
    </row>
    <row r="742" spans="1:5" ht="12.75">
      <c r="A742" t="s">
        <v>40</v>
      </c>
      <c r="B742" s="1" t="s">
        <v>0</v>
      </c>
      <c r="C742" s="1"/>
      <c r="E742" t="s">
        <v>6</v>
      </c>
    </row>
    <row r="743" spans="1:5" ht="12.75">
      <c r="A743" s="5">
        <v>405900</v>
      </c>
      <c r="B743" s="1" t="s">
        <v>1</v>
      </c>
      <c r="C743" s="1" t="s">
        <v>1</v>
      </c>
      <c r="D743" s="1" t="s">
        <v>4</v>
      </c>
      <c r="E743" t="s">
        <v>7</v>
      </c>
    </row>
    <row r="744" spans="1:5" ht="12.75">
      <c r="A744" s="5">
        <v>612800</v>
      </c>
      <c r="B744" s="1" t="s">
        <v>2</v>
      </c>
      <c r="C744" s="1" t="s">
        <v>3</v>
      </c>
      <c r="D744" s="1" t="s">
        <v>5</v>
      </c>
      <c r="E744" s="1" t="s">
        <v>3</v>
      </c>
    </row>
    <row r="745" spans="2:12" ht="12.75">
      <c r="B745" s="2">
        <f>C745/2.54</f>
        <v>23.228346456692915</v>
      </c>
      <c r="C745">
        <v>59</v>
      </c>
      <c r="D745">
        <v>467.1</v>
      </c>
      <c r="E745" s="2">
        <f>D745/36.33</f>
        <v>12.857142857142858</v>
      </c>
      <c r="F745" s="3">
        <f>E745/C745</f>
        <v>0.2179176755447942</v>
      </c>
      <c r="H745">
        <v>58</v>
      </c>
      <c r="I745">
        <v>62</v>
      </c>
      <c r="J745">
        <v>69</v>
      </c>
      <c r="K745">
        <v>67</v>
      </c>
      <c r="L745">
        <v>66</v>
      </c>
    </row>
    <row r="746" spans="2:12" ht="12.75">
      <c r="B746" s="2">
        <f>C746/2.54</f>
        <v>21.25984251968504</v>
      </c>
      <c r="C746">
        <v>54</v>
      </c>
      <c r="D746">
        <v>477.4</v>
      </c>
      <c r="E746" s="2">
        <f>D746/36.33</f>
        <v>13.140655105973025</v>
      </c>
      <c r="F746" s="3">
        <f>E746/C746</f>
        <v>0.24334546492542639</v>
      </c>
      <c r="H746">
        <v>54</v>
      </c>
      <c r="I746">
        <v>64</v>
      </c>
      <c r="J746">
        <v>71</v>
      </c>
      <c r="K746">
        <v>63</v>
      </c>
      <c r="L746">
        <v>59</v>
      </c>
    </row>
    <row r="747" spans="2:12" ht="12.75">
      <c r="B747" s="2">
        <f>C747/2.54</f>
        <v>21.25984251968504</v>
      </c>
      <c r="C747">
        <v>54</v>
      </c>
      <c r="D747">
        <v>420</v>
      </c>
      <c r="E747" s="2">
        <f>D747/36.33</f>
        <v>11.560693641618498</v>
      </c>
      <c r="F747" s="3">
        <f>E747/C747</f>
        <v>0.21408691928923143</v>
      </c>
      <c r="H747">
        <v>57</v>
      </c>
      <c r="I747">
        <v>58</v>
      </c>
      <c r="J747">
        <v>73</v>
      </c>
      <c r="K747">
        <v>63</v>
      </c>
      <c r="L747">
        <v>57</v>
      </c>
    </row>
    <row r="748" spans="2:12" ht="12.75">
      <c r="B748" s="2">
        <f>C748/2.54</f>
        <v>21.25984251968504</v>
      </c>
      <c r="C748">
        <v>54</v>
      </c>
      <c r="D748">
        <v>509.4</v>
      </c>
      <c r="E748" s="2">
        <f>D748/36.33</f>
        <v>14.021469859620149</v>
      </c>
      <c r="F748" s="3">
        <f>E748/C748</f>
        <v>0.259656849252225</v>
      </c>
      <c r="H748">
        <v>57</v>
      </c>
      <c r="I748">
        <v>53</v>
      </c>
      <c r="J748">
        <v>73</v>
      </c>
      <c r="K748">
        <v>65</v>
      </c>
      <c r="L748">
        <v>58</v>
      </c>
    </row>
    <row r="749" spans="2:12" ht="12.75">
      <c r="B749" s="2">
        <f>C749/2.54</f>
        <v>18.89763779527559</v>
      </c>
      <c r="C749">
        <v>48</v>
      </c>
      <c r="D749">
        <v>428.4</v>
      </c>
      <c r="E749" s="2">
        <f>D749/36.33</f>
        <v>11.791907514450868</v>
      </c>
      <c r="F749" s="3">
        <f>E749/C749</f>
        <v>0.24566473988439308</v>
      </c>
      <c r="H749">
        <v>56</v>
      </c>
      <c r="I749">
        <v>55</v>
      </c>
      <c r="J749">
        <v>74</v>
      </c>
      <c r="K749">
        <v>66</v>
      </c>
      <c r="L749">
        <v>59</v>
      </c>
    </row>
    <row r="750" spans="6:12" ht="12.75">
      <c r="F750" s="3"/>
      <c r="H750">
        <v>56</v>
      </c>
      <c r="I750">
        <v>64</v>
      </c>
      <c r="J750">
        <v>66</v>
      </c>
      <c r="K750">
        <v>62</v>
      </c>
      <c r="L750">
        <v>57</v>
      </c>
    </row>
    <row r="751" spans="6:12" ht="12.75">
      <c r="F751" s="3">
        <f>AVERAGE(F745:F749)</f>
        <v>0.236134329779214</v>
      </c>
      <c r="H751">
        <v>51</v>
      </c>
      <c r="I751">
        <v>63</v>
      </c>
      <c r="J751">
        <v>66</v>
      </c>
      <c r="K751">
        <v>62</v>
      </c>
      <c r="L751">
        <v>54</v>
      </c>
    </row>
    <row r="752" spans="8:12" ht="12.75">
      <c r="H752">
        <v>52</v>
      </c>
      <c r="I752">
        <v>66</v>
      </c>
      <c r="J752">
        <v>61</v>
      </c>
      <c r="K752">
        <v>61</v>
      </c>
      <c r="L752">
        <v>55</v>
      </c>
    </row>
    <row r="753" spans="8:12" ht="12.75">
      <c r="H753">
        <v>61</v>
      </c>
      <c r="I753">
        <v>67</v>
      </c>
      <c r="J753">
        <v>64</v>
      </c>
      <c r="K753">
        <v>65</v>
      </c>
      <c r="L753">
        <v>54</v>
      </c>
    </row>
    <row r="754" spans="8:12" ht="12.75">
      <c r="H754">
        <v>62</v>
      </c>
      <c r="I754">
        <v>69</v>
      </c>
      <c r="J754">
        <v>69</v>
      </c>
      <c r="K754">
        <v>62</v>
      </c>
      <c r="L754">
        <v>52</v>
      </c>
    </row>
    <row r="756" spans="1:8" ht="12.75">
      <c r="A756" t="s">
        <v>11</v>
      </c>
      <c r="D756" s="2">
        <f>F751*H756</f>
        <v>14.536429341208414</v>
      </c>
      <c r="E756" t="s">
        <v>12</v>
      </c>
      <c r="H756" s="2">
        <f>AVERAGE(H745:L754)</f>
        <v>61.56</v>
      </c>
    </row>
    <row r="760" spans="1:5" ht="12.75">
      <c r="A760" t="s">
        <v>41</v>
      </c>
      <c r="B760" s="1" t="s">
        <v>0</v>
      </c>
      <c r="C760" s="1"/>
      <c r="E760" t="s">
        <v>6</v>
      </c>
    </row>
    <row r="761" spans="1:5" ht="12.75">
      <c r="A761" s="5">
        <v>405700</v>
      </c>
      <c r="B761" s="1" t="s">
        <v>1</v>
      </c>
      <c r="C761" s="1" t="s">
        <v>1</v>
      </c>
      <c r="D761" s="1" t="s">
        <v>4</v>
      </c>
      <c r="E761" t="s">
        <v>7</v>
      </c>
    </row>
    <row r="762" spans="1:5" ht="12.75">
      <c r="A762" s="5">
        <v>612800</v>
      </c>
      <c r="B762" s="1" t="s">
        <v>2</v>
      </c>
      <c r="C762" s="1" t="s">
        <v>3</v>
      </c>
      <c r="D762" s="1" t="s">
        <v>5</v>
      </c>
      <c r="E762" s="1" t="s">
        <v>3</v>
      </c>
    </row>
    <row r="763" spans="2:12" ht="12.75">
      <c r="B763" s="2">
        <f>C763/2.54</f>
        <v>25.984251968503937</v>
      </c>
      <c r="C763">
        <v>66</v>
      </c>
      <c r="D763">
        <v>640.2</v>
      </c>
      <c r="E763" s="2">
        <f>D763/36.33</f>
        <v>17.62180016515277</v>
      </c>
      <c r="F763" s="3">
        <f>E763/C763</f>
        <v>0.2669969721992844</v>
      </c>
      <c r="H763">
        <v>57</v>
      </c>
      <c r="I763">
        <v>52</v>
      </c>
      <c r="J763">
        <v>64</v>
      </c>
      <c r="K763">
        <v>61</v>
      </c>
      <c r="L763">
        <v>59</v>
      </c>
    </row>
    <row r="764" spans="2:12" ht="12.75">
      <c r="B764" s="2">
        <f>C764/2.54</f>
        <v>24.80314960629921</v>
      </c>
      <c r="C764">
        <v>63</v>
      </c>
      <c r="D764">
        <v>630.3</v>
      </c>
      <c r="E764" s="2">
        <f>D764/36.33</f>
        <v>17.349298100743187</v>
      </c>
      <c r="F764" s="3">
        <f>E764/C764</f>
        <v>0.27538568413878073</v>
      </c>
      <c r="H764">
        <v>54</v>
      </c>
      <c r="I764">
        <v>57</v>
      </c>
      <c r="J764">
        <v>65</v>
      </c>
      <c r="K764">
        <v>56</v>
      </c>
      <c r="L764">
        <v>59</v>
      </c>
    </row>
    <row r="765" spans="2:12" ht="12.75">
      <c r="B765" s="2">
        <f>C765/2.54</f>
        <v>25.984251968503937</v>
      </c>
      <c r="C765">
        <v>66</v>
      </c>
      <c r="D765">
        <v>585.2</v>
      </c>
      <c r="E765" s="2">
        <f>D765/36.33</f>
        <v>16.107899807321775</v>
      </c>
      <c r="F765" s="3">
        <f>E765/C765</f>
        <v>0.24405908798972387</v>
      </c>
      <c r="H765">
        <v>52</v>
      </c>
      <c r="I765">
        <v>58</v>
      </c>
      <c r="J765">
        <v>62</v>
      </c>
      <c r="K765">
        <v>68</v>
      </c>
      <c r="L765">
        <v>58</v>
      </c>
    </row>
    <row r="766" spans="2:12" ht="12.75">
      <c r="B766" s="2">
        <f>C766/2.54</f>
        <v>27.16535433070866</v>
      </c>
      <c r="C766">
        <v>69</v>
      </c>
      <c r="D766">
        <v>552</v>
      </c>
      <c r="E766" s="2">
        <f>D766/36.33</f>
        <v>15.194054500412882</v>
      </c>
      <c r="F766" s="3">
        <f>E766/C766</f>
        <v>0.2202036884117809</v>
      </c>
      <c r="H766">
        <v>56</v>
      </c>
      <c r="I766">
        <v>58</v>
      </c>
      <c r="J766">
        <v>65</v>
      </c>
      <c r="K766">
        <v>66</v>
      </c>
      <c r="L766">
        <v>58</v>
      </c>
    </row>
    <row r="767" spans="2:12" ht="12.75">
      <c r="B767" s="2">
        <f>C767/2.54</f>
        <v>24.80314960629921</v>
      </c>
      <c r="C767">
        <v>63</v>
      </c>
      <c r="D767">
        <v>501.2</v>
      </c>
      <c r="E767" s="2">
        <f>D767/36.33</f>
        <v>13.795761078998073</v>
      </c>
      <c r="F767" s="3">
        <f>E767/C767</f>
        <v>0.218980334587271</v>
      </c>
      <c r="H767">
        <v>56</v>
      </c>
      <c r="I767">
        <v>62</v>
      </c>
      <c r="J767">
        <v>66</v>
      </c>
      <c r="K767">
        <v>61</v>
      </c>
      <c r="L767">
        <v>56</v>
      </c>
    </row>
    <row r="768" spans="6:12" ht="12.75">
      <c r="F768" s="3"/>
      <c r="H768">
        <v>55</v>
      </c>
      <c r="I768">
        <v>63</v>
      </c>
      <c r="J768">
        <v>65</v>
      </c>
      <c r="K768">
        <v>64</v>
      </c>
      <c r="L768">
        <v>64</v>
      </c>
    </row>
    <row r="769" spans="6:12" ht="12.75">
      <c r="F769" s="3">
        <f>AVERAGE(F763:F767)</f>
        <v>0.24512515346536817</v>
      </c>
      <c r="H769">
        <v>53</v>
      </c>
      <c r="I769">
        <v>52</v>
      </c>
      <c r="J769">
        <v>67</v>
      </c>
      <c r="K769">
        <v>65</v>
      </c>
      <c r="L769">
        <v>64</v>
      </c>
    </row>
    <row r="770" spans="8:12" ht="12.75">
      <c r="H770">
        <v>56</v>
      </c>
      <c r="I770">
        <v>52</v>
      </c>
      <c r="J770">
        <v>64</v>
      </c>
      <c r="K770">
        <v>65</v>
      </c>
      <c r="L770">
        <v>72</v>
      </c>
    </row>
    <row r="771" spans="8:12" ht="12.75">
      <c r="H771">
        <v>55</v>
      </c>
      <c r="I771">
        <v>54</v>
      </c>
      <c r="J771">
        <v>66</v>
      </c>
      <c r="K771">
        <v>54</v>
      </c>
      <c r="L771">
        <v>65</v>
      </c>
    </row>
    <row r="772" spans="8:12" ht="12.75">
      <c r="H772">
        <v>51</v>
      </c>
      <c r="I772">
        <v>60</v>
      </c>
      <c r="J772">
        <v>66</v>
      </c>
      <c r="K772">
        <v>64</v>
      </c>
      <c r="L772">
        <v>63</v>
      </c>
    </row>
    <row r="774" spans="1:8" ht="12.75">
      <c r="A774" t="s">
        <v>11</v>
      </c>
      <c r="D774" s="2">
        <f>F769*H774</f>
        <v>14.732021723268627</v>
      </c>
      <c r="E774" t="s">
        <v>12</v>
      </c>
      <c r="H774" s="2">
        <f>AVERAGE(H763:L772)</f>
        <v>60.1</v>
      </c>
    </row>
    <row r="778" spans="1:5" ht="12.75">
      <c r="A778" t="s">
        <v>42</v>
      </c>
      <c r="B778" s="1" t="s">
        <v>0</v>
      </c>
      <c r="C778" s="1"/>
      <c r="E778" t="s">
        <v>6</v>
      </c>
    </row>
    <row r="779" spans="1:5" ht="12.75">
      <c r="A779" s="5">
        <v>405570</v>
      </c>
      <c r="B779" s="1" t="s">
        <v>1</v>
      </c>
      <c r="C779" s="1" t="s">
        <v>1</v>
      </c>
      <c r="D779" s="1" t="s">
        <v>4</v>
      </c>
      <c r="E779" t="s">
        <v>7</v>
      </c>
    </row>
    <row r="780" spans="1:5" ht="12.75">
      <c r="A780" s="5">
        <v>612800</v>
      </c>
      <c r="B780" s="1" t="s">
        <v>2</v>
      </c>
      <c r="C780" s="1" t="s">
        <v>3</v>
      </c>
      <c r="D780" s="1" t="s">
        <v>5</v>
      </c>
      <c r="E780" s="1" t="s">
        <v>3</v>
      </c>
    </row>
    <row r="781" spans="2:12" ht="12.75">
      <c r="B781" s="2">
        <f>C781/2.54</f>
        <v>20.47244094488189</v>
      </c>
      <c r="C781">
        <v>52</v>
      </c>
      <c r="D781">
        <v>448.7</v>
      </c>
      <c r="E781" s="2">
        <f>D781/36.33</f>
        <v>12.350674373795762</v>
      </c>
      <c r="F781" s="3">
        <f>E781/C781</f>
        <v>0.23751296872684158</v>
      </c>
      <c r="H781">
        <v>45</v>
      </c>
      <c r="I781">
        <v>47</v>
      </c>
      <c r="J781">
        <v>48</v>
      </c>
      <c r="K781">
        <v>45</v>
      </c>
      <c r="L781">
        <v>34</v>
      </c>
    </row>
    <row r="782" spans="2:12" ht="12.75">
      <c r="B782" s="2">
        <f>C782/2.54</f>
        <v>20.47244094488189</v>
      </c>
      <c r="C782">
        <v>52</v>
      </c>
      <c r="D782">
        <v>458.4</v>
      </c>
      <c r="E782" s="2">
        <f>D782/36.33</f>
        <v>12.617671345995046</v>
      </c>
      <c r="F782" s="3">
        <f>E782/C782</f>
        <v>0.2426475258845201</v>
      </c>
      <c r="H782">
        <v>46</v>
      </c>
      <c r="I782">
        <v>41</v>
      </c>
      <c r="J782">
        <v>46</v>
      </c>
      <c r="K782">
        <v>42</v>
      </c>
      <c r="L782">
        <v>36</v>
      </c>
    </row>
    <row r="783" spans="2:12" ht="12.75">
      <c r="B783" s="2">
        <f>C783/2.54</f>
        <v>18.11023622047244</v>
      </c>
      <c r="C783">
        <v>46</v>
      </c>
      <c r="D783">
        <v>395</v>
      </c>
      <c r="E783" s="2">
        <f>D783/36.33</f>
        <v>10.872557115331682</v>
      </c>
      <c r="F783" s="3">
        <f>E783/C783</f>
        <v>0.2363599372898192</v>
      </c>
      <c r="H783">
        <v>44</v>
      </c>
      <c r="I783">
        <v>41</v>
      </c>
      <c r="J783">
        <v>43</v>
      </c>
      <c r="K783">
        <v>41</v>
      </c>
      <c r="L783">
        <v>35</v>
      </c>
    </row>
    <row r="784" spans="2:12" ht="12.75">
      <c r="B784" s="2">
        <f>C784/2.54</f>
        <v>17.716535433070867</v>
      </c>
      <c r="C784">
        <v>45</v>
      </c>
      <c r="D784">
        <v>415.9</v>
      </c>
      <c r="E784" s="2">
        <f>D784/36.33</f>
        <v>11.447839251307458</v>
      </c>
      <c r="F784" s="3">
        <f>E784/C784</f>
        <v>0.2543964278068324</v>
      </c>
      <c r="H784">
        <v>42</v>
      </c>
      <c r="I784">
        <v>44</v>
      </c>
      <c r="J784">
        <v>42</v>
      </c>
      <c r="K784">
        <v>39</v>
      </c>
      <c r="L784">
        <v>35</v>
      </c>
    </row>
    <row r="785" spans="2:12" ht="12.75">
      <c r="B785" s="2">
        <f>C785/2.54</f>
        <v>17.716535433070867</v>
      </c>
      <c r="C785">
        <v>45</v>
      </c>
      <c r="D785" s="9">
        <v>449.4</v>
      </c>
      <c r="E785" s="2">
        <f>D785/36.33</f>
        <v>12.369942196531792</v>
      </c>
      <c r="F785" s="3">
        <f>E785/C785</f>
        <v>0.27488760436737314</v>
      </c>
      <c r="H785">
        <v>42</v>
      </c>
      <c r="I785">
        <v>43</v>
      </c>
      <c r="J785">
        <v>42</v>
      </c>
      <c r="K785">
        <v>35</v>
      </c>
      <c r="L785">
        <v>35</v>
      </c>
    </row>
    <row r="786" spans="6:12" ht="12.75">
      <c r="F786" s="3"/>
      <c r="H786">
        <v>40</v>
      </c>
      <c r="I786">
        <v>49</v>
      </c>
      <c r="J786">
        <v>39</v>
      </c>
      <c r="K786">
        <v>35</v>
      </c>
      <c r="L786">
        <v>38</v>
      </c>
    </row>
    <row r="787" spans="6:12" ht="12.75">
      <c r="F787" s="3">
        <f>AVERAGE(F781:F785)</f>
        <v>0.2491608928150773</v>
      </c>
      <c r="H787">
        <v>41</v>
      </c>
      <c r="I787">
        <v>49</v>
      </c>
      <c r="J787">
        <v>37</v>
      </c>
      <c r="K787">
        <v>36</v>
      </c>
      <c r="L787">
        <v>41</v>
      </c>
    </row>
    <row r="788" spans="8:12" ht="12.75">
      <c r="H788">
        <v>45</v>
      </c>
      <c r="I788">
        <v>45</v>
      </c>
      <c r="J788">
        <v>38</v>
      </c>
      <c r="K788">
        <v>36</v>
      </c>
      <c r="L788">
        <v>42</v>
      </c>
    </row>
    <row r="789" spans="8:12" ht="12.75">
      <c r="H789">
        <v>42</v>
      </c>
      <c r="I789">
        <v>46</v>
      </c>
      <c r="J789">
        <v>40</v>
      </c>
      <c r="K789">
        <v>33</v>
      </c>
      <c r="L789">
        <v>45</v>
      </c>
    </row>
    <row r="790" spans="8:12" ht="12.75">
      <c r="H790">
        <v>47</v>
      </c>
      <c r="I790">
        <v>48</v>
      </c>
      <c r="J790">
        <v>43</v>
      </c>
      <c r="K790">
        <v>33</v>
      </c>
      <c r="L790">
        <v>48</v>
      </c>
    </row>
    <row r="792" spans="1:8" ht="12.75">
      <c r="A792" t="s">
        <v>11</v>
      </c>
      <c r="D792" s="2">
        <f>F787*H792</f>
        <v>10.3102777446879</v>
      </c>
      <c r="E792" t="s">
        <v>12</v>
      </c>
      <c r="H792" s="2">
        <f>AVERAGE(H781:L790)</f>
        <v>41.38</v>
      </c>
    </row>
    <row r="795" spans="1:7" ht="12.75">
      <c r="A795" t="s">
        <v>43</v>
      </c>
      <c r="E795" s="2">
        <f>(D792+D774+D756+D738+D720+D702)/6</f>
        <v>13.157649633573305</v>
      </c>
      <c r="F795" t="s">
        <v>12</v>
      </c>
      <c r="G795" s="4">
        <v>37038</v>
      </c>
    </row>
    <row r="796" ht="12.75">
      <c r="E796" s="3">
        <f>(F787+F769+F751+F733+F715+F697)/6</f>
        <v>0.24238066760355823</v>
      </c>
    </row>
    <row r="797" ht="12.75">
      <c r="E797" s="2">
        <f>(H792+H774+H756+H738+H720+H702)/6</f>
        <v>54.38212121212121</v>
      </c>
    </row>
    <row r="798" spans="1:13" ht="12.75">
      <c r="A798" s="6" t="s">
        <v>44</v>
      </c>
      <c r="B798" s="6" t="s">
        <v>44</v>
      </c>
      <c r="C798" s="6" t="s">
        <v>44</v>
      </c>
      <c r="D798" s="6" t="s">
        <v>44</v>
      </c>
      <c r="E798" s="6" t="s">
        <v>44</v>
      </c>
      <c r="F798" s="6" t="s">
        <v>44</v>
      </c>
      <c r="G798" s="6" t="s">
        <v>44</v>
      </c>
      <c r="H798" s="6" t="s">
        <v>44</v>
      </c>
      <c r="I798" s="6" t="s">
        <v>44</v>
      </c>
      <c r="J798" s="6" t="s">
        <v>44</v>
      </c>
      <c r="K798" s="6" t="s">
        <v>44</v>
      </c>
      <c r="L798" s="6" t="s">
        <v>44</v>
      </c>
      <c r="M798" s="6" t="s">
        <v>44</v>
      </c>
    </row>
    <row r="799" spans="1:11" ht="12.75">
      <c r="A799" t="s">
        <v>36</v>
      </c>
      <c r="G799" t="s">
        <v>8</v>
      </c>
      <c r="K799" s="4">
        <v>37039</v>
      </c>
    </row>
    <row r="800" ht="14.25">
      <c r="G800" t="s">
        <v>10</v>
      </c>
    </row>
    <row r="802" spans="1:5" ht="12.75">
      <c r="A802" t="s">
        <v>37</v>
      </c>
      <c r="B802" s="1" t="s">
        <v>0</v>
      </c>
      <c r="C802" s="1"/>
      <c r="E802" t="s">
        <v>6</v>
      </c>
    </row>
    <row r="803" spans="1:5" ht="12.75">
      <c r="A803" s="5">
        <v>406500</v>
      </c>
      <c r="B803" s="1" t="s">
        <v>1</v>
      </c>
      <c r="C803" s="1" t="s">
        <v>1</v>
      </c>
      <c r="D803" s="1" t="s">
        <v>4</v>
      </c>
      <c r="E803" t="s">
        <v>7</v>
      </c>
    </row>
    <row r="804" spans="1:5" ht="12.75">
      <c r="A804" s="5">
        <v>612800</v>
      </c>
      <c r="B804" s="1" t="s">
        <v>2</v>
      </c>
      <c r="C804" s="1" t="s">
        <v>3</v>
      </c>
      <c r="D804" s="1" t="s">
        <v>5</v>
      </c>
      <c r="E804" s="1" t="s">
        <v>3</v>
      </c>
    </row>
    <row r="805" spans="2:12" ht="12.75">
      <c r="B805" s="2">
        <f>C805/2.54</f>
        <v>16.53543307086614</v>
      </c>
      <c r="C805">
        <v>42</v>
      </c>
      <c r="D805">
        <v>464.1</v>
      </c>
      <c r="E805" s="2">
        <f>D805/36.33</f>
        <v>12.77456647398844</v>
      </c>
      <c r="F805" s="3">
        <f>E805/C805</f>
        <v>0.3041563446187724</v>
      </c>
      <c r="H805">
        <v>55</v>
      </c>
      <c r="I805">
        <v>55</v>
      </c>
      <c r="J805">
        <v>57</v>
      </c>
      <c r="K805">
        <v>40</v>
      </c>
      <c r="L805">
        <v>46</v>
      </c>
    </row>
    <row r="806" spans="2:12" ht="12.75">
      <c r="B806" s="2">
        <f>C806/2.54</f>
        <v>14.960629921259843</v>
      </c>
      <c r="C806">
        <v>38</v>
      </c>
      <c r="D806">
        <v>301.4</v>
      </c>
      <c r="E806" s="2">
        <f>D806/36.33</f>
        <v>8.296173960913846</v>
      </c>
      <c r="F806" s="3">
        <f>E806/C806</f>
        <v>0.21832036739246963</v>
      </c>
      <c r="H806">
        <v>55</v>
      </c>
      <c r="I806">
        <v>54</v>
      </c>
      <c r="J806">
        <v>59</v>
      </c>
      <c r="K806">
        <v>41</v>
      </c>
      <c r="L806">
        <v>47</v>
      </c>
    </row>
    <row r="807" spans="2:12" ht="12.75">
      <c r="B807" s="2">
        <f>C807/2.54</f>
        <v>17.716535433070867</v>
      </c>
      <c r="C807">
        <v>45</v>
      </c>
      <c r="D807">
        <v>369.6</v>
      </c>
      <c r="E807" s="2">
        <f>D807/36.33</f>
        <v>10.173410404624278</v>
      </c>
      <c r="F807" s="3">
        <f>E807/C807</f>
        <v>0.22607578676942838</v>
      </c>
      <c r="H807">
        <v>54</v>
      </c>
      <c r="I807">
        <v>51</v>
      </c>
      <c r="J807">
        <v>58</v>
      </c>
      <c r="K807">
        <v>44</v>
      </c>
      <c r="L807">
        <v>45</v>
      </c>
    </row>
    <row r="808" spans="2:12" ht="12.75">
      <c r="B808" s="2">
        <f>C808/2.54</f>
        <v>16.53543307086614</v>
      </c>
      <c r="C808">
        <v>42</v>
      </c>
      <c r="D808">
        <v>273.7</v>
      </c>
      <c r="E808" s="2">
        <f>D808/36.33</f>
        <v>7.533718689788054</v>
      </c>
      <c r="F808" s="3">
        <f>E808/C808</f>
        <v>0.17937425451876318</v>
      </c>
      <c r="H808">
        <v>53</v>
      </c>
      <c r="I808">
        <v>54</v>
      </c>
      <c r="J808">
        <v>57</v>
      </c>
      <c r="K808">
        <v>40</v>
      </c>
      <c r="L808">
        <v>44</v>
      </c>
    </row>
    <row r="809" spans="2:12" ht="12.75">
      <c r="B809" s="2">
        <f>C809/2.54</f>
        <v>16.141732283464567</v>
      </c>
      <c r="C809">
        <v>41</v>
      </c>
      <c r="D809">
        <v>372.3</v>
      </c>
      <c r="E809" s="2">
        <f>D809/36.33</f>
        <v>10.247729149463254</v>
      </c>
      <c r="F809" s="3">
        <f>E809/C809</f>
        <v>0.24994461340154278</v>
      </c>
      <c r="H809">
        <v>52</v>
      </c>
      <c r="I809">
        <v>53</v>
      </c>
      <c r="J809">
        <v>56</v>
      </c>
      <c r="K809">
        <v>45</v>
      </c>
      <c r="L809">
        <v>46</v>
      </c>
    </row>
    <row r="810" spans="6:12" ht="12.75">
      <c r="F810" s="3"/>
      <c r="H810">
        <v>53</v>
      </c>
      <c r="I810">
        <v>53</v>
      </c>
      <c r="J810">
        <v>54</v>
      </c>
      <c r="K810">
        <v>45</v>
      </c>
      <c r="L810">
        <v>46</v>
      </c>
    </row>
    <row r="811" spans="6:12" ht="12.75">
      <c r="F811" s="3">
        <f>AVERAGE(F805:F809)</f>
        <v>0.23557427334019526</v>
      </c>
      <c r="H811">
        <v>52</v>
      </c>
      <c r="I811">
        <v>51</v>
      </c>
      <c r="J811">
        <v>50</v>
      </c>
      <c r="K811">
        <v>44</v>
      </c>
      <c r="L811">
        <v>43</v>
      </c>
    </row>
    <row r="812" spans="8:12" ht="12.75">
      <c r="H812">
        <v>48</v>
      </c>
      <c r="I812">
        <v>46</v>
      </c>
      <c r="J812">
        <v>44</v>
      </c>
      <c r="K812">
        <v>44</v>
      </c>
      <c r="L812">
        <v>39</v>
      </c>
    </row>
    <row r="813" spans="8:12" ht="12.75">
      <c r="H813">
        <v>54</v>
      </c>
      <c r="I813">
        <v>54</v>
      </c>
      <c r="J813">
        <v>42</v>
      </c>
      <c r="K813">
        <v>44</v>
      </c>
      <c r="L813">
        <v>38</v>
      </c>
    </row>
    <row r="814" spans="8:12" ht="12.75">
      <c r="H814">
        <v>55</v>
      </c>
      <c r="I814">
        <v>55</v>
      </c>
      <c r="J814">
        <v>43</v>
      </c>
      <c r="K814">
        <v>44</v>
      </c>
      <c r="L814">
        <v>57</v>
      </c>
    </row>
    <row r="816" spans="1:8" ht="12.75">
      <c r="A816" t="s">
        <v>11</v>
      </c>
      <c r="D816" s="2">
        <f>F811*H816</f>
        <v>11.585542762870803</v>
      </c>
      <c r="E816" t="s">
        <v>12</v>
      </c>
      <c r="H816" s="2">
        <f>AVERAGE(H805:L814)</f>
        <v>49.18</v>
      </c>
    </row>
    <row r="820" spans="1:5" ht="12.75">
      <c r="A820" t="s">
        <v>38</v>
      </c>
      <c r="B820" s="1" t="s">
        <v>0</v>
      </c>
      <c r="C820" s="1"/>
      <c r="E820" t="s">
        <v>6</v>
      </c>
    </row>
    <row r="821" spans="1:5" ht="12.75">
      <c r="A821" s="5">
        <v>406300</v>
      </c>
      <c r="B821" s="1" t="s">
        <v>1</v>
      </c>
      <c r="C821" s="1" t="s">
        <v>1</v>
      </c>
      <c r="D821" s="1" t="s">
        <v>4</v>
      </c>
      <c r="E821" t="s">
        <v>7</v>
      </c>
    </row>
    <row r="822" spans="1:5" ht="12.75">
      <c r="A822" s="5">
        <v>612800</v>
      </c>
      <c r="B822" s="1" t="s">
        <v>2</v>
      </c>
      <c r="C822" s="1" t="s">
        <v>3</v>
      </c>
      <c r="D822" s="1" t="s">
        <v>5</v>
      </c>
      <c r="E822" s="1" t="s">
        <v>3</v>
      </c>
    </row>
    <row r="823" spans="2:12" ht="12.75">
      <c r="B823" s="2">
        <f>C823/2.54</f>
        <v>18.11023622047244</v>
      </c>
      <c r="C823">
        <v>46</v>
      </c>
      <c r="D823">
        <v>413.3</v>
      </c>
      <c r="E823" s="2">
        <f>D823/36.33</f>
        <v>11.376273052573632</v>
      </c>
      <c r="F823" s="3">
        <f>E823/C823</f>
        <v>0.2473102837516007</v>
      </c>
      <c r="H823">
        <v>47</v>
      </c>
      <c r="I823">
        <v>58</v>
      </c>
      <c r="J823">
        <v>54</v>
      </c>
      <c r="K823">
        <v>55</v>
      </c>
      <c r="L823">
        <v>60</v>
      </c>
    </row>
    <row r="824" spans="2:12" ht="12.75">
      <c r="B824" s="2">
        <f>C824/2.54</f>
        <v>20.078740157480315</v>
      </c>
      <c r="C824">
        <v>51</v>
      </c>
      <c r="D824">
        <v>443.3</v>
      </c>
      <c r="E824" s="2">
        <f>D824/36.33</f>
        <v>12.20203688411781</v>
      </c>
      <c r="F824" s="3">
        <f>E824/C824</f>
        <v>0.23925562517878057</v>
      </c>
      <c r="H824">
        <v>57</v>
      </c>
      <c r="I824">
        <v>60</v>
      </c>
      <c r="J824">
        <v>56</v>
      </c>
      <c r="K824">
        <v>54</v>
      </c>
      <c r="L824">
        <v>60</v>
      </c>
    </row>
    <row r="825" spans="2:12" ht="12.75">
      <c r="B825" s="2">
        <f>C825/2.54</f>
        <v>19.68503937007874</v>
      </c>
      <c r="C825">
        <v>50</v>
      </c>
      <c r="D825">
        <v>426.2</v>
      </c>
      <c r="E825" s="2">
        <f>D825/36.33</f>
        <v>11.731351500137627</v>
      </c>
      <c r="F825" s="3">
        <f>E825/C825</f>
        <v>0.23462703000275253</v>
      </c>
      <c r="H825">
        <v>55</v>
      </c>
      <c r="I825">
        <v>59</v>
      </c>
      <c r="J825">
        <v>62</v>
      </c>
      <c r="K825">
        <v>52</v>
      </c>
      <c r="L825">
        <v>61</v>
      </c>
    </row>
    <row r="826" spans="2:12" ht="12.75">
      <c r="B826" s="2">
        <f>C826/2.54</f>
        <v>20.078740157480315</v>
      </c>
      <c r="C826">
        <v>51</v>
      </c>
      <c r="D826">
        <v>325</v>
      </c>
      <c r="E826" s="2">
        <f>D826/36.33</f>
        <v>8.9457748417286</v>
      </c>
      <c r="F826" s="3">
        <f>E826/C826</f>
        <v>0.1754073498378157</v>
      </c>
      <c r="H826">
        <v>49</v>
      </c>
      <c r="I826">
        <v>58</v>
      </c>
      <c r="J826">
        <v>59</v>
      </c>
      <c r="K826">
        <v>54</v>
      </c>
      <c r="L826">
        <v>62</v>
      </c>
    </row>
    <row r="827" spans="2:12" ht="12.75">
      <c r="B827" s="2">
        <f>C827/2.54</f>
        <v>20.47244094488189</v>
      </c>
      <c r="C827">
        <v>52</v>
      </c>
      <c r="D827">
        <v>416.7</v>
      </c>
      <c r="E827" s="2">
        <f>D827/36.33</f>
        <v>11.469859620148638</v>
      </c>
      <c r="F827" s="3">
        <f>E827/C827</f>
        <v>0.22057422346439687</v>
      </c>
      <c r="H827">
        <v>51</v>
      </c>
      <c r="I827">
        <v>51</v>
      </c>
      <c r="J827">
        <v>56</v>
      </c>
      <c r="K827">
        <v>54</v>
      </c>
      <c r="L827">
        <v>64</v>
      </c>
    </row>
    <row r="828" spans="6:12" ht="12.75">
      <c r="F828" s="3"/>
      <c r="H828">
        <v>54</v>
      </c>
      <c r="I828">
        <v>58</v>
      </c>
      <c r="J828">
        <v>66</v>
      </c>
      <c r="K828">
        <v>55</v>
      </c>
      <c r="L828">
        <v>58</v>
      </c>
    </row>
    <row r="829" spans="6:12" ht="12.75">
      <c r="F829" s="3">
        <f>AVERAGE(F823:F827)</f>
        <v>0.22343490244706926</v>
      </c>
      <c r="H829">
        <v>54</v>
      </c>
      <c r="I829">
        <v>58</v>
      </c>
      <c r="J829">
        <v>54</v>
      </c>
      <c r="K829">
        <v>56</v>
      </c>
      <c r="L829">
        <v>59</v>
      </c>
    </row>
    <row r="830" spans="8:12" ht="12.75">
      <c r="H830">
        <v>57</v>
      </c>
      <c r="I830">
        <v>60</v>
      </c>
      <c r="J830">
        <v>52</v>
      </c>
      <c r="K830">
        <v>59</v>
      </c>
      <c r="L830">
        <v>56</v>
      </c>
    </row>
    <row r="831" spans="8:12" ht="12.75">
      <c r="H831">
        <v>50</v>
      </c>
      <c r="I831">
        <v>64</v>
      </c>
      <c r="J831">
        <v>55</v>
      </c>
      <c r="K831">
        <v>58</v>
      </c>
      <c r="L831">
        <v>55</v>
      </c>
    </row>
    <row r="832" spans="8:12" ht="12.75">
      <c r="H832">
        <v>57</v>
      </c>
      <c r="I832">
        <v>62</v>
      </c>
      <c r="J832">
        <v>64</v>
      </c>
      <c r="K832">
        <v>60</v>
      </c>
      <c r="L832">
        <v>53</v>
      </c>
    </row>
    <row r="834" spans="1:8" ht="12.75">
      <c r="A834" t="s">
        <v>11</v>
      </c>
      <c r="D834" s="2">
        <f>F829*H834</f>
        <v>12.700039855091418</v>
      </c>
      <c r="E834" t="s">
        <v>12</v>
      </c>
      <c r="H834" s="2">
        <f>AVERAGE(H823:L832)</f>
        <v>56.84</v>
      </c>
    </row>
    <row r="838" spans="1:5" ht="12.75">
      <c r="A838" t="s">
        <v>39</v>
      </c>
      <c r="B838" s="1" t="s">
        <v>0</v>
      </c>
      <c r="C838" s="1"/>
      <c r="E838" t="s">
        <v>6</v>
      </c>
    </row>
    <row r="839" spans="1:5" ht="12.75">
      <c r="A839" s="5">
        <v>406100</v>
      </c>
      <c r="B839" s="1" t="s">
        <v>1</v>
      </c>
      <c r="C839" s="1" t="s">
        <v>1</v>
      </c>
      <c r="D839" s="1" t="s">
        <v>4</v>
      </c>
      <c r="E839" t="s">
        <v>7</v>
      </c>
    </row>
    <row r="840" spans="1:5" ht="12.75">
      <c r="A840" s="5">
        <v>612800</v>
      </c>
      <c r="B840" s="1" t="s">
        <v>2</v>
      </c>
      <c r="C840" s="1" t="s">
        <v>3</v>
      </c>
      <c r="D840" s="1" t="s">
        <v>5</v>
      </c>
      <c r="E840" s="1" t="s">
        <v>3</v>
      </c>
    </row>
    <row r="841" spans="2:12" ht="12.75">
      <c r="B841" s="2">
        <f>C841/2.54</f>
        <v>20.866141732283463</v>
      </c>
      <c r="C841">
        <v>53</v>
      </c>
      <c r="D841">
        <v>512.9</v>
      </c>
      <c r="E841" s="2">
        <f>D841/36.33</f>
        <v>14.117808973300303</v>
      </c>
      <c r="F841" s="3">
        <f>E841/C841</f>
        <v>0.26637375421321324</v>
      </c>
      <c r="H841">
        <v>73</v>
      </c>
      <c r="I841">
        <v>53</v>
      </c>
      <c r="J841">
        <v>57</v>
      </c>
      <c r="K841">
        <v>56</v>
      </c>
      <c r="L841">
        <v>49</v>
      </c>
    </row>
    <row r="842" spans="2:12" ht="12.75">
      <c r="B842" s="2">
        <f>C842/2.54</f>
        <v>23.62204724409449</v>
      </c>
      <c r="C842">
        <v>60</v>
      </c>
      <c r="D842">
        <v>462.9</v>
      </c>
      <c r="E842" s="2">
        <f>D842/36.33</f>
        <v>12.741535920726673</v>
      </c>
      <c r="F842" s="3">
        <f>E842/C842</f>
        <v>0.2123589320121112</v>
      </c>
      <c r="H842">
        <v>76</v>
      </c>
      <c r="I842">
        <v>62</v>
      </c>
      <c r="J842">
        <v>56</v>
      </c>
      <c r="K842">
        <v>54</v>
      </c>
      <c r="L842">
        <v>52</v>
      </c>
    </row>
    <row r="843" spans="2:12" ht="12.75">
      <c r="B843" s="2">
        <f>C843/2.54</f>
        <v>23.62204724409449</v>
      </c>
      <c r="C843">
        <v>60</v>
      </c>
      <c r="D843">
        <v>457.5</v>
      </c>
      <c r="E843" s="2">
        <f>D843/36.33</f>
        <v>12.59289843104872</v>
      </c>
      <c r="F843" s="3">
        <f>E843/C843</f>
        <v>0.20988164051747868</v>
      </c>
      <c r="H843">
        <v>70</v>
      </c>
      <c r="I843">
        <v>61</v>
      </c>
      <c r="J843">
        <v>46</v>
      </c>
      <c r="K843">
        <v>56</v>
      </c>
      <c r="L843">
        <v>45</v>
      </c>
    </row>
    <row r="844" spans="2:12" ht="12.75">
      <c r="B844" s="2">
        <f>C844/2.54</f>
        <v>24.409448818897637</v>
      </c>
      <c r="C844">
        <v>62</v>
      </c>
      <c r="D844">
        <v>584.1</v>
      </c>
      <c r="E844" s="2">
        <f>D844/36.33</f>
        <v>16.077621800165154</v>
      </c>
      <c r="F844" s="3">
        <f>E844/C844</f>
        <v>0.2593164806478251</v>
      </c>
      <c r="H844">
        <v>72</v>
      </c>
      <c r="I844">
        <v>51</v>
      </c>
      <c r="J844">
        <v>46</v>
      </c>
      <c r="K844">
        <v>56</v>
      </c>
      <c r="L844">
        <v>49</v>
      </c>
    </row>
    <row r="845" spans="2:12" ht="12.75">
      <c r="B845" s="2">
        <f>C845/2.54</f>
        <v>23.62204724409449</v>
      </c>
      <c r="C845">
        <v>60</v>
      </c>
      <c r="D845">
        <v>559.8</v>
      </c>
      <c r="E845" s="2">
        <f>D845/36.33</f>
        <v>15.408753096614367</v>
      </c>
      <c r="F845" s="3">
        <f>E845/C845</f>
        <v>0.25681255161023947</v>
      </c>
      <c r="H845">
        <v>66</v>
      </c>
      <c r="I845">
        <v>49</v>
      </c>
      <c r="J845">
        <v>63</v>
      </c>
      <c r="K845">
        <v>52</v>
      </c>
      <c r="L845">
        <v>59</v>
      </c>
    </row>
    <row r="846" spans="6:12" ht="12.75">
      <c r="F846" s="3"/>
      <c r="H846">
        <v>68</v>
      </c>
      <c r="I846">
        <v>54</v>
      </c>
      <c r="J846">
        <v>64</v>
      </c>
      <c r="K846">
        <v>59</v>
      </c>
      <c r="L846">
        <v>61</v>
      </c>
    </row>
    <row r="847" spans="6:12" ht="12.75">
      <c r="F847" s="3">
        <f>AVERAGE(F841:F845)</f>
        <v>0.24094867180017351</v>
      </c>
      <c r="H847">
        <v>64</v>
      </c>
      <c r="I847">
        <v>55</v>
      </c>
      <c r="J847">
        <v>62</v>
      </c>
      <c r="K847">
        <v>56</v>
      </c>
      <c r="L847">
        <v>58</v>
      </c>
    </row>
    <row r="848" spans="8:12" ht="12.75">
      <c r="H848">
        <v>66</v>
      </c>
      <c r="I848">
        <v>55</v>
      </c>
      <c r="J848">
        <v>65</v>
      </c>
      <c r="K848">
        <v>61</v>
      </c>
      <c r="L848">
        <v>61</v>
      </c>
    </row>
    <row r="849" spans="8:12" ht="12.75">
      <c r="H849">
        <v>68</v>
      </c>
      <c r="I849">
        <v>56</v>
      </c>
      <c r="J849">
        <v>61</v>
      </c>
      <c r="K849">
        <v>62</v>
      </c>
      <c r="L849">
        <v>48</v>
      </c>
    </row>
    <row r="850" spans="8:12" ht="12.75">
      <c r="H850">
        <v>59</v>
      </c>
      <c r="I850">
        <v>56</v>
      </c>
      <c r="J850">
        <v>61</v>
      </c>
      <c r="K850">
        <v>61</v>
      </c>
      <c r="L850">
        <v>56</v>
      </c>
    </row>
    <row r="852" spans="1:8" ht="12.75">
      <c r="A852" t="s">
        <v>11</v>
      </c>
      <c r="D852" s="2">
        <f>F847*H852</f>
        <v>14.100316273746154</v>
      </c>
      <c r="E852" t="s">
        <v>12</v>
      </c>
      <c r="H852" s="3">
        <f>AVERAGE(H841:L850)</f>
        <v>58.52</v>
      </c>
    </row>
    <row r="856" spans="1:5" ht="12.75">
      <c r="A856" t="s">
        <v>40</v>
      </c>
      <c r="B856" s="1" t="s">
        <v>0</v>
      </c>
      <c r="C856" s="1"/>
      <c r="E856" t="s">
        <v>6</v>
      </c>
    </row>
    <row r="857" spans="1:5" ht="12.75">
      <c r="A857" s="5">
        <v>405900</v>
      </c>
      <c r="B857" s="1" t="s">
        <v>1</v>
      </c>
      <c r="C857" s="1" t="s">
        <v>1</v>
      </c>
      <c r="D857" s="1" t="s">
        <v>4</v>
      </c>
      <c r="E857" t="s">
        <v>7</v>
      </c>
    </row>
    <row r="858" spans="1:5" ht="12.75">
      <c r="A858" s="5">
        <v>612800</v>
      </c>
      <c r="B858" s="1" t="s">
        <v>2</v>
      </c>
      <c r="C858" s="1" t="s">
        <v>3</v>
      </c>
      <c r="D858" s="1" t="s">
        <v>5</v>
      </c>
      <c r="E858" s="1" t="s">
        <v>3</v>
      </c>
    </row>
    <row r="859" spans="2:12" ht="12.75">
      <c r="B859" s="2">
        <f>C859/2.54</f>
        <v>18.89763779527559</v>
      </c>
      <c r="C859">
        <v>48</v>
      </c>
      <c r="D859">
        <v>389.1</v>
      </c>
      <c r="E859" s="2">
        <f>D859/36.33</f>
        <v>10.710156895127994</v>
      </c>
      <c r="F859" s="3">
        <f>E859/C859</f>
        <v>0.22312826864849988</v>
      </c>
      <c r="H859">
        <v>43</v>
      </c>
      <c r="I859">
        <v>54</v>
      </c>
      <c r="J859">
        <v>70</v>
      </c>
      <c r="K859">
        <v>59</v>
      </c>
      <c r="L859">
        <v>57</v>
      </c>
    </row>
    <row r="860" spans="2:12" ht="12.75">
      <c r="B860" s="2">
        <f>C860/2.54</f>
        <v>20.078740157480315</v>
      </c>
      <c r="C860">
        <v>51</v>
      </c>
      <c r="D860">
        <v>420.3</v>
      </c>
      <c r="E860" s="2">
        <f>D860/36.33</f>
        <v>11.56895127993394</v>
      </c>
      <c r="F860" s="3">
        <f>E860/C860</f>
        <v>0.22684218195948902</v>
      </c>
      <c r="H860">
        <v>48</v>
      </c>
      <c r="I860">
        <v>63</v>
      </c>
      <c r="J860">
        <v>65</v>
      </c>
      <c r="K860">
        <v>61</v>
      </c>
      <c r="L860">
        <v>53</v>
      </c>
    </row>
    <row r="861" spans="2:12" ht="12.75">
      <c r="B861" s="2">
        <f>C861/2.54</f>
        <v>20.47244094488189</v>
      </c>
      <c r="C861">
        <v>52</v>
      </c>
      <c r="D861">
        <v>431.7</v>
      </c>
      <c r="E861" s="2">
        <f>D861/36.33</f>
        <v>11.882741535920728</v>
      </c>
      <c r="F861" s="3">
        <f>E861/C861</f>
        <v>0.22851426030616784</v>
      </c>
      <c r="H861">
        <v>51</v>
      </c>
      <c r="I861">
        <v>63</v>
      </c>
      <c r="J861">
        <v>68</v>
      </c>
      <c r="K861">
        <v>62</v>
      </c>
      <c r="L861">
        <v>57</v>
      </c>
    </row>
    <row r="862" spans="2:12" ht="12.75">
      <c r="B862" s="2">
        <f>C862/2.54</f>
        <v>21.25984251968504</v>
      </c>
      <c r="C862">
        <v>54</v>
      </c>
      <c r="D862">
        <v>503.3</v>
      </c>
      <c r="E862" s="2">
        <f>D862/36.33</f>
        <v>13.853564547206167</v>
      </c>
      <c r="F862" s="3">
        <f>E862/C862</f>
        <v>0.256547491614929</v>
      </c>
      <c r="H862">
        <v>51</v>
      </c>
      <c r="I862">
        <v>58</v>
      </c>
      <c r="J862">
        <v>63</v>
      </c>
      <c r="K862">
        <v>60</v>
      </c>
      <c r="L862">
        <v>58</v>
      </c>
    </row>
    <row r="863" spans="2:12" ht="12.75">
      <c r="B863" s="2">
        <f>C863/2.54</f>
        <v>22.04724409448819</v>
      </c>
      <c r="C863">
        <v>56</v>
      </c>
      <c r="D863">
        <v>485.8</v>
      </c>
      <c r="E863" s="2">
        <f>D863/36.33</f>
        <v>13.371868978805395</v>
      </c>
      <c r="F863" s="3">
        <f>E863/C863</f>
        <v>0.2387833746215249</v>
      </c>
      <c r="H863">
        <v>55</v>
      </c>
      <c r="I863">
        <v>64</v>
      </c>
      <c r="J863">
        <v>60</v>
      </c>
      <c r="K863">
        <v>59</v>
      </c>
      <c r="L863">
        <v>57</v>
      </c>
    </row>
    <row r="864" spans="6:12" ht="12.75">
      <c r="F864" s="3"/>
      <c r="H864">
        <v>55</v>
      </c>
      <c r="I864">
        <v>66</v>
      </c>
      <c r="J864">
        <v>60</v>
      </c>
      <c r="K864">
        <v>59</v>
      </c>
      <c r="L864">
        <v>57</v>
      </c>
    </row>
    <row r="865" spans="6:12" ht="12.75">
      <c r="F865" s="3">
        <f>AVERAGE(F859:F863)</f>
        <v>0.23476311543012213</v>
      </c>
      <c r="H865">
        <v>60</v>
      </c>
      <c r="I865">
        <v>62</v>
      </c>
      <c r="J865">
        <v>61</v>
      </c>
      <c r="K865">
        <v>58</v>
      </c>
      <c r="L865">
        <v>55</v>
      </c>
    </row>
    <row r="866" spans="8:12" ht="12.75">
      <c r="H866">
        <v>61</v>
      </c>
      <c r="I866">
        <v>68</v>
      </c>
      <c r="J866">
        <v>66</v>
      </c>
      <c r="K866">
        <v>62</v>
      </c>
      <c r="L866">
        <v>60</v>
      </c>
    </row>
    <row r="867" spans="8:12" ht="12.75">
      <c r="H867">
        <v>61</v>
      </c>
      <c r="I867">
        <v>68</v>
      </c>
      <c r="J867">
        <v>62</v>
      </c>
      <c r="K867">
        <v>63</v>
      </c>
      <c r="L867">
        <v>64</v>
      </c>
    </row>
    <row r="868" spans="8:12" ht="12.75">
      <c r="H868">
        <v>55</v>
      </c>
      <c r="I868">
        <v>72</v>
      </c>
      <c r="J868">
        <v>58</v>
      </c>
      <c r="K868">
        <v>66</v>
      </c>
      <c r="L868">
        <v>50</v>
      </c>
    </row>
    <row r="870" spans="1:8" ht="12.75">
      <c r="A870" t="s">
        <v>11</v>
      </c>
      <c r="D870" s="2">
        <f>F865*H870</f>
        <v>14.029443778104097</v>
      </c>
      <c r="E870" t="s">
        <v>12</v>
      </c>
      <c r="H870" s="2">
        <f>AVERAGE(H859:L868)</f>
        <v>59.76</v>
      </c>
    </row>
    <row r="874" spans="1:5" ht="12.75">
      <c r="A874" t="s">
        <v>41</v>
      </c>
      <c r="B874" s="1" t="s">
        <v>0</v>
      </c>
      <c r="C874" s="1"/>
      <c r="E874" t="s">
        <v>6</v>
      </c>
    </row>
    <row r="875" spans="1:5" ht="12.75">
      <c r="A875" s="5">
        <v>405700</v>
      </c>
      <c r="B875" s="1" t="s">
        <v>1</v>
      </c>
      <c r="C875" s="1" t="s">
        <v>1</v>
      </c>
      <c r="D875" s="1" t="s">
        <v>4</v>
      </c>
      <c r="E875" t="s">
        <v>7</v>
      </c>
    </row>
    <row r="876" spans="1:5" ht="12.75">
      <c r="A876" s="5">
        <v>612800</v>
      </c>
      <c r="B876" s="1" t="s">
        <v>2</v>
      </c>
      <c r="C876" s="1" t="s">
        <v>3</v>
      </c>
      <c r="D876" s="1" t="s">
        <v>5</v>
      </c>
      <c r="E876" s="1" t="s">
        <v>3</v>
      </c>
    </row>
    <row r="877" spans="2:12" ht="12.75">
      <c r="B877" s="2">
        <f>C877/2.54</f>
        <v>21.25984251968504</v>
      </c>
      <c r="C877">
        <v>54</v>
      </c>
      <c r="D877">
        <v>462.7</v>
      </c>
      <c r="E877" s="2">
        <f>D877/36.33</f>
        <v>12.736030828516379</v>
      </c>
      <c r="F877" s="3">
        <f>E877/C877</f>
        <v>0.2358524227503033</v>
      </c>
      <c r="H877">
        <v>62</v>
      </c>
      <c r="I877">
        <v>50</v>
      </c>
      <c r="J877">
        <v>45</v>
      </c>
      <c r="K877">
        <v>48</v>
      </c>
      <c r="L877">
        <v>49</v>
      </c>
    </row>
    <row r="878" spans="2:12" ht="12.75">
      <c r="B878" s="2">
        <f>C878/2.54</f>
        <v>23.62204724409449</v>
      </c>
      <c r="C878">
        <v>60</v>
      </c>
      <c r="D878">
        <v>499.1</v>
      </c>
      <c r="E878" s="2">
        <f>D878/36.33</f>
        <v>13.737957610789982</v>
      </c>
      <c r="F878" s="3">
        <f>E878/C878</f>
        <v>0.22896596017983303</v>
      </c>
      <c r="H878">
        <v>61</v>
      </c>
      <c r="I878">
        <v>55</v>
      </c>
      <c r="J878">
        <v>52</v>
      </c>
      <c r="K878">
        <v>55</v>
      </c>
      <c r="L878">
        <v>54</v>
      </c>
    </row>
    <row r="879" spans="2:12" ht="12.75">
      <c r="B879" s="2">
        <f>C879/2.54</f>
        <v>20.866141732283463</v>
      </c>
      <c r="C879">
        <v>53</v>
      </c>
      <c r="D879">
        <v>463.4</v>
      </c>
      <c r="E879" s="2">
        <f>D879/36.33</f>
        <v>12.755298651252408</v>
      </c>
      <c r="F879" s="3">
        <f>E879/C879</f>
        <v>0.24066601228778128</v>
      </c>
      <c r="H879">
        <v>65</v>
      </c>
      <c r="I879">
        <v>58</v>
      </c>
      <c r="J879">
        <v>54</v>
      </c>
      <c r="K879">
        <v>58</v>
      </c>
      <c r="L879">
        <v>50</v>
      </c>
    </row>
    <row r="880" spans="2:12" ht="12.75">
      <c r="B880" s="2">
        <f>C880/2.54</f>
        <v>22.440944881889763</v>
      </c>
      <c r="C880">
        <v>57</v>
      </c>
      <c r="D880">
        <v>441.1</v>
      </c>
      <c r="E880" s="2">
        <f>D880/36.33</f>
        <v>12.141480869804571</v>
      </c>
      <c r="F880" s="3">
        <f>E880/C880</f>
        <v>0.21300843631236088</v>
      </c>
      <c r="H880">
        <v>68</v>
      </c>
      <c r="I880">
        <v>58</v>
      </c>
      <c r="J880">
        <v>57</v>
      </c>
      <c r="K880">
        <v>56</v>
      </c>
      <c r="L880">
        <v>52</v>
      </c>
    </row>
    <row r="881" spans="2:12" ht="12.75">
      <c r="B881" s="2">
        <f>C881/2.54</f>
        <v>23.62204724409449</v>
      </c>
      <c r="C881">
        <v>60</v>
      </c>
      <c r="D881">
        <v>473</v>
      </c>
      <c r="E881" s="2">
        <f>D881/36.33</f>
        <v>13.019543077346546</v>
      </c>
      <c r="F881" s="3">
        <f>E881/C881</f>
        <v>0.21699238462244244</v>
      </c>
      <c r="H881">
        <v>65</v>
      </c>
      <c r="I881">
        <v>61</v>
      </c>
      <c r="J881">
        <v>58</v>
      </c>
      <c r="K881">
        <v>55</v>
      </c>
      <c r="L881">
        <v>54</v>
      </c>
    </row>
    <row r="882" spans="6:12" ht="12.75">
      <c r="F882" s="3"/>
      <c r="H882">
        <v>62</v>
      </c>
      <c r="I882">
        <v>51</v>
      </c>
      <c r="J882">
        <v>58</v>
      </c>
      <c r="K882">
        <v>54</v>
      </c>
      <c r="L882">
        <v>53</v>
      </c>
    </row>
    <row r="883" spans="6:12" ht="12.75">
      <c r="F883" s="3">
        <f>AVERAGE(F877:F881)</f>
        <v>0.2270970432305442</v>
      </c>
      <c r="H883">
        <v>56</v>
      </c>
      <c r="I883">
        <v>56</v>
      </c>
      <c r="J883">
        <v>52</v>
      </c>
      <c r="K883">
        <v>49</v>
      </c>
      <c r="L883">
        <v>52</v>
      </c>
    </row>
    <row r="884" spans="8:12" ht="12.75">
      <c r="H884">
        <v>57</v>
      </c>
      <c r="I884">
        <v>56</v>
      </c>
      <c r="J884">
        <v>53</v>
      </c>
      <c r="K884">
        <v>50</v>
      </c>
      <c r="L884">
        <v>53</v>
      </c>
    </row>
    <row r="885" spans="8:12" ht="12.75">
      <c r="H885">
        <v>58</v>
      </c>
      <c r="I885">
        <v>56</v>
      </c>
      <c r="J885">
        <v>54</v>
      </c>
      <c r="K885">
        <v>53</v>
      </c>
      <c r="L885">
        <v>53</v>
      </c>
    </row>
    <row r="886" spans="8:12" ht="12.75">
      <c r="H886">
        <v>55</v>
      </c>
      <c r="I886">
        <v>45</v>
      </c>
      <c r="J886">
        <v>53</v>
      </c>
      <c r="K886">
        <v>52</v>
      </c>
      <c r="L886">
        <v>53</v>
      </c>
    </row>
    <row r="888" spans="1:8" ht="12.75">
      <c r="A888" t="s">
        <v>11</v>
      </c>
      <c r="D888" s="2">
        <f>F883*H888</f>
        <v>12.463085732492265</v>
      </c>
      <c r="E888" t="s">
        <v>12</v>
      </c>
      <c r="H888" s="2">
        <f>AVERAGE(H877:L886)</f>
        <v>54.88</v>
      </c>
    </row>
    <row r="892" spans="1:5" ht="12.75">
      <c r="A892" t="s">
        <v>42</v>
      </c>
      <c r="B892" s="1" t="s">
        <v>0</v>
      </c>
      <c r="C892" s="1"/>
      <c r="E892" t="s">
        <v>6</v>
      </c>
    </row>
    <row r="893" spans="1:5" ht="12.75">
      <c r="A893" s="5">
        <v>405570</v>
      </c>
      <c r="B893" s="1" t="s">
        <v>1</v>
      </c>
      <c r="C893" s="1" t="s">
        <v>1</v>
      </c>
      <c r="D893" s="1" t="s">
        <v>4</v>
      </c>
      <c r="E893" t="s">
        <v>7</v>
      </c>
    </row>
    <row r="894" spans="1:5" ht="12.75">
      <c r="A894" s="5">
        <v>612800</v>
      </c>
      <c r="B894" s="1" t="s">
        <v>2</v>
      </c>
      <c r="C894" s="1" t="s">
        <v>3</v>
      </c>
      <c r="D894" s="1" t="s">
        <v>5</v>
      </c>
      <c r="E894" s="1" t="s">
        <v>3</v>
      </c>
    </row>
    <row r="895" spans="2:12" ht="12.75">
      <c r="B895" s="2">
        <f>C895/2.54</f>
        <v>16.53543307086614</v>
      </c>
      <c r="C895">
        <v>42</v>
      </c>
      <c r="D895">
        <v>326.9</v>
      </c>
      <c r="E895" s="2">
        <f>D895/36.33</f>
        <v>8.998073217726397</v>
      </c>
      <c r="F895" s="3">
        <f>E895/C895</f>
        <v>0.21423983851729517</v>
      </c>
      <c r="H895">
        <v>42</v>
      </c>
      <c r="I895">
        <v>42</v>
      </c>
      <c r="J895">
        <v>46</v>
      </c>
      <c r="K895">
        <v>36</v>
      </c>
      <c r="L895">
        <v>34</v>
      </c>
    </row>
    <row r="896" spans="2:12" ht="12.75">
      <c r="B896" s="2">
        <f>C896/2.54</f>
        <v>17.322834645669293</v>
      </c>
      <c r="C896">
        <v>44</v>
      </c>
      <c r="D896">
        <v>385.9</v>
      </c>
      <c r="E896" s="2">
        <f>D896/36.33</f>
        <v>10.62207541976328</v>
      </c>
      <c r="F896" s="3">
        <f>E896/C896</f>
        <v>0.24141080499462</v>
      </c>
      <c r="H896">
        <v>42</v>
      </c>
      <c r="I896">
        <v>37</v>
      </c>
      <c r="J896">
        <v>39</v>
      </c>
      <c r="K896">
        <v>37</v>
      </c>
      <c r="L896">
        <v>31</v>
      </c>
    </row>
    <row r="897" spans="2:12" ht="12.75">
      <c r="B897" s="2">
        <f>C897/2.54</f>
        <v>16.929133858267715</v>
      </c>
      <c r="C897">
        <v>43</v>
      </c>
      <c r="D897">
        <v>386.7</v>
      </c>
      <c r="E897" s="2">
        <f>D897/36.33</f>
        <v>10.64409578860446</v>
      </c>
      <c r="F897" s="3">
        <f>E897/C897</f>
        <v>0.2475371113628944</v>
      </c>
      <c r="H897">
        <v>36</v>
      </c>
      <c r="I897">
        <v>42</v>
      </c>
      <c r="J897">
        <v>37</v>
      </c>
      <c r="K897">
        <v>32</v>
      </c>
      <c r="L897">
        <v>37</v>
      </c>
    </row>
    <row r="898" spans="2:12" ht="12.75">
      <c r="B898" s="2">
        <f>C898/2.54</f>
        <v>19.68503937007874</v>
      </c>
      <c r="C898">
        <v>50</v>
      </c>
      <c r="D898">
        <v>422.6</v>
      </c>
      <c r="E898" s="2">
        <f>D898/36.33</f>
        <v>11.632259840352328</v>
      </c>
      <c r="F898" s="3">
        <f>E898/C898</f>
        <v>0.23264519680704654</v>
      </c>
      <c r="H898">
        <v>37</v>
      </c>
      <c r="I898">
        <v>45</v>
      </c>
      <c r="J898">
        <v>35</v>
      </c>
      <c r="K898">
        <v>30</v>
      </c>
      <c r="L898">
        <v>38</v>
      </c>
    </row>
    <row r="899" spans="2:12" ht="12.75">
      <c r="B899" s="2">
        <f>C899/2.54</f>
        <v>16.929133858267715</v>
      </c>
      <c r="C899">
        <v>43</v>
      </c>
      <c r="D899" s="10">
        <v>404.9</v>
      </c>
      <c r="E899" s="2">
        <f>D899/36.33</f>
        <v>11.14505917974126</v>
      </c>
      <c r="F899" s="3">
        <f>E899/C899</f>
        <v>0.2591874227846805</v>
      </c>
      <c r="H899">
        <v>39</v>
      </c>
      <c r="I899">
        <v>47</v>
      </c>
      <c r="J899">
        <v>36</v>
      </c>
      <c r="K899">
        <v>40</v>
      </c>
      <c r="L899">
        <v>41</v>
      </c>
    </row>
    <row r="900" spans="6:12" ht="12.75">
      <c r="F900" s="3"/>
      <c r="H900">
        <v>38</v>
      </c>
      <c r="I900">
        <v>41</v>
      </c>
      <c r="J900">
        <v>37</v>
      </c>
      <c r="K900">
        <v>31</v>
      </c>
      <c r="L900">
        <v>42</v>
      </c>
    </row>
    <row r="901" spans="6:12" ht="12.75">
      <c r="F901" s="3">
        <f>AVERAGE(F895:F899)</f>
        <v>0.23900407489330733</v>
      </c>
      <c r="H901">
        <v>33</v>
      </c>
      <c r="I901">
        <v>42</v>
      </c>
      <c r="J901">
        <v>39</v>
      </c>
      <c r="K901">
        <v>30</v>
      </c>
      <c r="L901">
        <v>43</v>
      </c>
    </row>
    <row r="902" spans="8:12" ht="12.75">
      <c r="H902">
        <v>37</v>
      </c>
      <c r="I902">
        <v>41</v>
      </c>
      <c r="J902">
        <v>37</v>
      </c>
      <c r="K902">
        <v>31</v>
      </c>
      <c r="L902">
        <v>42</v>
      </c>
    </row>
    <row r="903" spans="8:12" ht="12.75">
      <c r="H903">
        <v>34</v>
      </c>
      <c r="I903">
        <v>46</v>
      </c>
      <c r="J903">
        <v>39</v>
      </c>
      <c r="K903">
        <v>32</v>
      </c>
      <c r="L903">
        <v>44</v>
      </c>
    </row>
    <row r="904" spans="8:12" ht="12.75">
      <c r="H904">
        <v>45</v>
      </c>
      <c r="I904">
        <v>46</v>
      </c>
      <c r="J904">
        <v>39</v>
      </c>
      <c r="K904">
        <v>35</v>
      </c>
      <c r="L904">
        <v>44</v>
      </c>
    </row>
    <row r="906" spans="1:8" ht="12.75">
      <c r="A906" t="s">
        <v>11</v>
      </c>
      <c r="D906" s="2">
        <f>F901*H906</f>
        <v>9.2064369648902</v>
      </c>
      <c r="E906" t="s">
        <v>12</v>
      </c>
      <c r="H906" s="2">
        <f>AVERAGE(H895:L904)</f>
        <v>38.52</v>
      </c>
    </row>
    <row r="909" spans="1:7" ht="12.75">
      <c r="A909" t="s">
        <v>43</v>
      </c>
      <c r="E909" s="2">
        <f>(D906+D888+D870+D852+D834+D816)/6</f>
        <v>12.347477561199156</v>
      </c>
      <c r="F909" t="s">
        <v>12</v>
      </c>
      <c r="G909" s="4">
        <v>37039</v>
      </c>
    </row>
    <row r="910" ht="12.75">
      <c r="E910" s="3">
        <f>(F901+F883+F865+F847+F829+F811)/6</f>
        <v>0.23347034685690196</v>
      </c>
    </row>
    <row r="911" ht="12.75">
      <c r="E911" s="2">
        <f>(H906+H888+H870+H852+H834+H816)/6</f>
        <v>52.949999999999996</v>
      </c>
    </row>
    <row r="912" spans="1:13" ht="12.75">
      <c r="A912" s="6" t="s">
        <v>44</v>
      </c>
      <c r="B912" s="6" t="s">
        <v>44</v>
      </c>
      <c r="C912" s="6" t="s">
        <v>44</v>
      </c>
      <c r="D912" s="6" t="s">
        <v>44</v>
      </c>
      <c r="E912" s="6" t="s">
        <v>44</v>
      </c>
      <c r="F912" s="6" t="s">
        <v>44</v>
      </c>
      <c r="G912" s="6" t="s">
        <v>44</v>
      </c>
      <c r="H912" s="6" t="s">
        <v>44</v>
      </c>
      <c r="I912" s="6" t="s">
        <v>44</v>
      </c>
      <c r="J912" s="6" t="s">
        <v>44</v>
      </c>
      <c r="K912" s="6" t="s">
        <v>44</v>
      </c>
      <c r="L912" s="6" t="s">
        <v>44</v>
      </c>
      <c r="M912" s="6" t="s">
        <v>44</v>
      </c>
    </row>
    <row r="913" spans="1:11" ht="12.75">
      <c r="A913" t="s">
        <v>36</v>
      </c>
      <c r="G913" t="s">
        <v>8</v>
      </c>
      <c r="K913" s="4">
        <v>37040</v>
      </c>
    </row>
    <row r="914" ht="14.25">
      <c r="G914" t="s">
        <v>10</v>
      </c>
    </row>
    <row r="916" spans="1:5" ht="12.75">
      <c r="A916" t="s">
        <v>37</v>
      </c>
      <c r="B916" s="1" t="s">
        <v>0</v>
      </c>
      <c r="C916" s="1"/>
      <c r="E916" t="s">
        <v>6</v>
      </c>
    </row>
    <row r="917" spans="1:5" ht="12.75">
      <c r="A917" s="5">
        <v>406500</v>
      </c>
      <c r="B917" s="1" t="s">
        <v>1</v>
      </c>
      <c r="C917" s="1" t="s">
        <v>1</v>
      </c>
      <c r="D917" s="1" t="s">
        <v>4</v>
      </c>
      <c r="E917" t="s">
        <v>7</v>
      </c>
    </row>
    <row r="918" spans="1:5" ht="12.75">
      <c r="A918" s="5">
        <v>612800</v>
      </c>
      <c r="B918" s="1" t="s">
        <v>2</v>
      </c>
      <c r="C918" s="1" t="s">
        <v>3</v>
      </c>
      <c r="D918" s="1" t="s">
        <v>5</v>
      </c>
      <c r="E918" s="1" t="s">
        <v>3</v>
      </c>
    </row>
    <row r="919" spans="2:12" ht="12.75">
      <c r="B919" s="2">
        <f>C919/2.54</f>
        <v>12.992125984251969</v>
      </c>
      <c r="C919">
        <v>33</v>
      </c>
      <c r="D919">
        <v>256.2</v>
      </c>
      <c r="E919" s="2">
        <f>D919/36.33</f>
        <v>7.0520231213872835</v>
      </c>
      <c r="F919" s="3">
        <f>E919/C919</f>
        <v>0.2136976703450692</v>
      </c>
      <c r="H919">
        <v>34</v>
      </c>
      <c r="I919">
        <v>40</v>
      </c>
      <c r="J919">
        <v>25</v>
      </c>
      <c r="K919">
        <v>38</v>
      </c>
      <c r="L919">
        <v>40</v>
      </c>
    </row>
    <row r="920" spans="2:12" ht="12.75">
      <c r="B920" s="2">
        <f>C920/2.54</f>
        <v>13.385826771653543</v>
      </c>
      <c r="C920">
        <v>34</v>
      </c>
      <c r="D920">
        <v>327.3</v>
      </c>
      <c r="E920" s="2">
        <f>D920/36.33</f>
        <v>9.009083402146986</v>
      </c>
      <c r="F920" s="3">
        <f>E920/C920</f>
        <v>0.26497304123961724</v>
      </c>
      <c r="H920">
        <v>32</v>
      </c>
      <c r="I920">
        <v>39</v>
      </c>
      <c r="J920">
        <v>33</v>
      </c>
      <c r="K920">
        <v>39</v>
      </c>
      <c r="L920">
        <v>42</v>
      </c>
    </row>
    <row r="921" spans="2:12" ht="12.75">
      <c r="B921" s="2">
        <f>C921/2.54</f>
        <v>14.173228346456693</v>
      </c>
      <c r="C921">
        <v>36</v>
      </c>
      <c r="D921">
        <v>317.3</v>
      </c>
      <c r="E921" s="2">
        <f>D921/36.33</f>
        <v>8.733828791632261</v>
      </c>
      <c r="F921" s="3">
        <f>E921/C921</f>
        <v>0.24260635532311836</v>
      </c>
      <c r="H921">
        <v>35</v>
      </c>
      <c r="I921">
        <v>39</v>
      </c>
      <c r="J921">
        <v>37</v>
      </c>
      <c r="K921">
        <v>44</v>
      </c>
      <c r="L921">
        <v>40</v>
      </c>
    </row>
    <row r="922" spans="2:12" ht="12.75">
      <c r="B922" s="2">
        <f>C922/2.54</f>
        <v>14.173228346456693</v>
      </c>
      <c r="C922">
        <v>36</v>
      </c>
      <c r="D922">
        <v>342.6</v>
      </c>
      <c r="E922" s="2">
        <f>D922/36.33</f>
        <v>9.430222956234518</v>
      </c>
      <c r="F922" s="3">
        <f>E922/C922</f>
        <v>0.26195063767318105</v>
      </c>
      <c r="H922">
        <v>31</v>
      </c>
      <c r="I922">
        <v>43</v>
      </c>
      <c r="J922">
        <v>40</v>
      </c>
      <c r="K922">
        <v>45</v>
      </c>
      <c r="L922">
        <v>39</v>
      </c>
    </row>
    <row r="923" spans="2:12" ht="12.75">
      <c r="B923" s="2">
        <f>C923/2.54</f>
        <v>12.598425196850393</v>
      </c>
      <c r="C923">
        <v>32</v>
      </c>
      <c r="D923">
        <v>294.3</v>
      </c>
      <c r="E923" s="2">
        <f>D923/36.33</f>
        <v>8.10074318744839</v>
      </c>
      <c r="F923" s="3">
        <f>E923/C923</f>
        <v>0.2531482246077622</v>
      </c>
      <c r="H923">
        <v>33</v>
      </c>
      <c r="I923">
        <v>42</v>
      </c>
      <c r="J923">
        <v>41</v>
      </c>
      <c r="K923">
        <v>44</v>
      </c>
      <c r="L923">
        <v>46</v>
      </c>
    </row>
    <row r="924" spans="6:12" ht="12.75">
      <c r="F924" s="3"/>
      <c r="H924">
        <v>38</v>
      </c>
      <c r="I924">
        <v>40</v>
      </c>
      <c r="J924">
        <v>38</v>
      </c>
      <c r="K924">
        <v>50</v>
      </c>
      <c r="L924">
        <v>46</v>
      </c>
    </row>
    <row r="925" spans="6:12" ht="12.75">
      <c r="F925" s="3">
        <f>AVERAGE(F919:F923)</f>
        <v>0.2472751858377496</v>
      </c>
      <c r="H925">
        <v>39</v>
      </c>
      <c r="I925">
        <v>37</v>
      </c>
      <c r="J925">
        <v>36</v>
      </c>
      <c r="K925">
        <v>47</v>
      </c>
      <c r="L925">
        <v>47</v>
      </c>
    </row>
    <row r="926" spans="8:12" ht="12.75">
      <c r="H926">
        <v>40</v>
      </c>
      <c r="I926">
        <v>38</v>
      </c>
      <c r="J926">
        <v>40</v>
      </c>
      <c r="K926">
        <v>48</v>
      </c>
      <c r="L926">
        <v>47</v>
      </c>
    </row>
    <row r="927" spans="8:12" ht="12.75">
      <c r="H927">
        <v>41</v>
      </c>
      <c r="I927">
        <v>32</v>
      </c>
      <c r="J927">
        <v>43</v>
      </c>
      <c r="K927">
        <v>46</v>
      </c>
      <c r="L927">
        <v>47</v>
      </c>
    </row>
    <row r="928" spans="8:12" ht="12.75">
      <c r="H928">
        <v>41</v>
      </c>
      <c r="I928">
        <v>30</v>
      </c>
      <c r="J928">
        <v>36</v>
      </c>
      <c r="K928">
        <v>43</v>
      </c>
      <c r="L928">
        <v>37</v>
      </c>
    </row>
    <row r="930" spans="1:8" ht="12.75">
      <c r="A930" t="s">
        <v>11</v>
      </c>
      <c r="D930" s="2">
        <f>F925*H930</f>
        <v>9.831661388908923</v>
      </c>
      <c r="E930" t="s">
        <v>12</v>
      </c>
      <c r="H930" s="2">
        <f>AVERAGE(H919:L928)</f>
        <v>39.76</v>
      </c>
    </row>
    <row r="934" spans="1:5" ht="12.75">
      <c r="A934" t="s">
        <v>38</v>
      </c>
      <c r="B934" s="1" t="s">
        <v>0</v>
      </c>
      <c r="C934" s="1"/>
      <c r="E934" t="s">
        <v>6</v>
      </c>
    </row>
    <row r="935" spans="1:5" ht="12.75">
      <c r="A935" s="5">
        <v>406300</v>
      </c>
      <c r="B935" s="1" t="s">
        <v>1</v>
      </c>
      <c r="C935" s="1" t="s">
        <v>1</v>
      </c>
      <c r="D935" s="1" t="s">
        <v>4</v>
      </c>
      <c r="E935" t="s">
        <v>7</v>
      </c>
    </row>
    <row r="936" spans="1:5" ht="12.75">
      <c r="A936" s="5">
        <v>612800</v>
      </c>
      <c r="B936" s="1" t="s">
        <v>2</v>
      </c>
      <c r="C936" s="1" t="s">
        <v>3</v>
      </c>
      <c r="D936" s="1" t="s">
        <v>5</v>
      </c>
      <c r="E936" s="1" t="s">
        <v>3</v>
      </c>
    </row>
    <row r="937" spans="2:12" ht="12.75">
      <c r="B937" s="2">
        <f>C937/2.54</f>
        <v>15.748031496062993</v>
      </c>
      <c r="C937">
        <v>40</v>
      </c>
      <c r="D937">
        <v>372.7</v>
      </c>
      <c r="E937" s="2">
        <f>D937/36.33</f>
        <v>10.258739333883844</v>
      </c>
      <c r="F937" s="3">
        <f>E937/C937</f>
        <v>0.2564684833470961</v>
      </c>
      <c r="H937">
        <v>46</v>
      </c>
      <c r="I937">
        <v>57</v>
      </c>
      <c r="J937">
        <v>58</v>
      </c>
      <c r="K937">
        <v>49</v>
      </c>
      <c r="L937">
        <v>48</v>
      </c>
    </row>
    <row r="938" spans="2:12" ht="12.75">
      <c r="B938" s="2">
        <f>C938/2.54</f>
        <v>16.141732283464567</v>
      </c>
      <c r="C938">
        <v>41</v>
      </c>
      <c r="D938">
        <v>367.7</v>
      </c>
      <c r="E938" s="2">
        <f>D938/36.33</f>
        <v>10.121112028626479</v>
      </c>
      <c r="F938" s="3">
        <f>E938/C938</f>
        <v>0.24685639094210923</v>
      </c>
      <c r="H938">
        <v>51</v>
      </c>
      <c r="I938">
        <v>56</v>
      </c>
      <c r="J938">
        <v>58</v>
      </c>
      <c r="K938">
        <v>50</v>
      </c>
      <c r="L938">
        <v>58</v>
      </c>
    </row>
    <row r="939" spans="2:12" ht="12.75">
      <c r="B939" s="2">
        <f>C939/2.54</f>
        <v>15.748031496062993</v>
      </c>
      <c r="C939">
        <v>40</v>
      </c>
      <c r="D939">
        <v>370.4</v>
      </c>
      <c r="E939" s="2">
        <f>D939/36.33</f>
        <v>10.195430773465455</v>
      </c>
      <c r="F939" s="3">
        <f>E939/C939</f>
        <v>0.25488576933663637</v>
      </c>
      <c r="H939">
        <v>57</v>
      </c>
      <c r="I939">
        <v>57</v>
      </c>
      <c r="J939">
        <v>50</v>
      </c>
      <c r="K939">
        <v>49</v>
      </c>
      <c r="L939">
        <v>60</v>
      </c>
    </row>
    <row r="940" spans="2:12" ht="12.75">
      <c r="B940" s="2">
        <f>C940/2.54</f>
        <v>15.354330708661417</v>
      </c>
      <c r="C940">
        <v>39</v>
      </c>
      <c r="D940">
        <v>315.2</v>
      </c>
      <c r="E940" s="2">
        <f>D940/36.33</f>
        <v>8.676025323424167</v>
      </c>
      <c r="F940" s="3">
        <f>E940/C940</f>
        <v>0.22246218778010685</v>
      </c>
      <c r="H940">
        <v>55</v>
      </c>
      <c r="I940">
        <v>59</v>
      </c>
      <c r="J940">
        <v>48</v>
      </c>
      <c r="K940">
        <v>55</v>
      </c>
      <c r="L940">
        <v>47</v>
      </c>
    </row>
    <row r="941" spans="2:12" ht="12.75">
      <c r="B941" s="2">
        <f>C941/2.54</f>
        <v>15.354330708661417</v>
      </c>
      <c r="C941">
        <v>39</v>
      </c>
      <c r="D941">
        <v>408.2</v>
      </c>
      <c r="E941" s="2">
        <f>D941/36.33</f>
        <v>11.23589320121112</v>
      </c>
      <c r="F941" s="3">
        <f>E941/C941</f>
        <v>0.28809982567208</v>
      </c>
      <c r="H941">
        <v>47</v>
      </c>
      <c r="I941">
        <v>52</v>
      </c>
      <c r="J941">
        <v>52</v>
      </c>
      <c r="K941">
        <v>52</v>
      </c>
      <c r="L941">
        <v>56</v>
      </c>
    </row>
    <row r="942" spans="6:12" ht="12.75">
      <c r="F942" s="3"/>
      <c r="H942">
        <v>54</v>
      </c>
      <c r="I942">
        <v>51</v>
      </c>
      <c r="J942">
        <v>46</v>
      </c>
      <c r="K942">
        <v>48</v>
      </c>
      <c r="L942">
        <v>56</v>
      </c>
    </row>
    <row r="943" spans="6:12" ht="12.75">
      <c r="F943" s="3">
        <f>AVERAGE(F937:F941)</f>
        <v>0.2537545314156057</v>
      </c>
      <c r="H943">
        <v>55</v>
      </c>
      <c r="I943">
        <v>56</v>
      </c>
      <c r="J943">
        <v>48</v>
      </c>
      <c r="K943">
        <v>46</v>
      </c>
      <c r="L943">
        <v>48</v>
      </c>
    </row>
    <row r="944" spans="8:12" ht="12.75">
      <c r="H944">
        <v>52</v>
      </c>
      <c r="I944">
        <v>59</v>
      </c>
      <c r="J944">
        <v>52</v>
      </c>
      <c r="K944">
        <v>56</v>
      </c>
      <c r="L944">
        <v>43</v>
      </c>
    </row>
    <row r="945" spans="8:12" ht="12.75">
      <c r="H945">
        <v>55</v>
      </c>
      <c r="I945">
        <v>60</v>
      </c>
      <c r="J945">
        <v>55</v>
      </c>
      <c r="K945">
        <v>47</v>
      </c>
      <c r="L945">
        <v>44</v>
      </c>
    </row>
    <row r="946" spans="8:12" ht="12.75">
      <c r="H946">
        <v>55</v>
      </c>
      <c r="I946">
        <v>51</v>
      </c>
      <c r="J946">
        <v>55</v>
      </c>
      <c r="K946">
        <v>45</v>
      </c>
      <c r="L946">
        <v>43</v>
      </c>
    </row>
    <row r="948" spans="1:8" ht="12.75">
      <c r="A948" t="s">
        <v>11</v>
      </c>
      <c r="D948" s="2">
        <f>F943*H948</f>
        <v>13.230761268009683</v>
      </c>
      <c r="E948" t="s">
        <v>12</v>
      </c>
      <c r="H948" s="2">
        <f>AVERAGE(H937:L946)</f>
        <v>52.14</v>
      </c>
    </row>
    <row r="952" spans="1:5" ht="12.75">
      <c r="A952" t="s">
        <v>39</v>
      </c>
      <c r="B952" s="1" t="s">
        <v>0</v>
      </c>
      <c r="C952" s="1"/>
      <c r="E952" t="s">
        <v>6</v>
      </c>
    </row>
    <row r="953" spans="1:5" ht="12.75">
      <c r="A953" s="5">
        <v>406100</v>
      </c>
      <c r="B953" s="1" t="s">
        <v>1</v>
      </c>
      <c r="C953" s="1" t="s">
        <v>1</v>
      </c>
      <c r="D953" s="1" t="s">
        <v>4</v>
      </c>
      <c r="E953" t="s">
        <v>7</v>
      </c>
    </row>
    <row r="954" spans="1:5" ht="12.75">
      <c r="A954" s="5">
        <v>612800</v>
      </c>
      <c r="B954" s="1" t="s">
        <v>2</v>
      </c>
      <c r="C954" s="1" t="s">
        <v>3</v>
      </c>
      <c r="D954" s="1" t="s">
        <v>5</v>
      </c>
      <c r="E954" s="1" t="s">
        <v>3</v>
      </c>
    </row>
    <row r="955" spans="2:12" ht="12.75">
      <c r="B955" s="2">
        <f>C955/2.54</f>
        <v>23.228346456692915</v>
      </c>
      <c r="C955">
        <v>59</v>
      </c>
      <c r="D955">
        <v>478.6</v>
      </c>
      <c r="E955" s="2">
        <f>D955/36.33</f>
        <v>13.173685659234794</v>
      </c>
      <c r="F955" s="3">
        <f>E955/C955</f>
        <v>0.22328280778364057</v>
      </c>
      <c r="H955">
        <v>78</v>
      </c>
      <c r="I955">
        <v>59</v>
      </c>
      <c r="J955">
        <v>52</v>
      </c>
      <c r="K955">
        <v>49</v>
      </c>
      <c r="L955">
        <v>50</v>
      </c>
    </row>
    <row r="956" spans="2:12" ht="12.75">
      <c r="B956" s="2">
        <f>C956/2.54</f>
        <v>24.409448818897637</v>
      </c>
      <c r="C956">
        <v>62</v>
      </c>
      <c r="D956">
        <v>538</v>
      </c>
      <c r="E956" s="2">
        <f>D956/36.33</f>
        <v>14.808698045692266</v>
      </c>
      <c r="F956" s="3">
        <f>E956/C956</f>
        <v>0.23884996847890752</v>
      </c>
      <c r="H956">
        <v>70</v>
      </c>
      <c r="I956">
        <v>51</v>
      </c>
      <c r="J956">
        <v>53</v>
      </c>
      <c r="K956">
        <v>44</v>
      </c>
      <c r="L956">
        <v>49</v>
      </c>
    </row>
    <row r="957" spans="2:12" ht="12.75">
      <c r="B957" s="2">
        <f>C957/2.54</f>
        <v>26.771653543307085</v>
      </c>
      <c r="C957">
        <v>68</v>
      </c>
      <c r="D957">
        <v>601.3</v>
      </c>
      <c r="E957" s="2">
        <f>D957/36.33</f>
        <v>16.551059730250483</v>
      </c>
      <c r="F957" s="3">
        <f>E957/C957</f>
        <v>0.24339793720956593</v>
      </c>
      <c r="H957">
        <v>65</v>
      </c>
      <c r="I957">
        <v>51</v>
      </c>
      <c r="J957">
        <v>52</v>
      </c>
      <c r="K957">
        <v>54</v>
      </c>
      <c r="L957">
        <v>50</v>
      </c>
    </row>
    <row r="958" spans="2:12" ht="12.75">
      <c r="B958" s="2">
        <f>C958/2.54</f>
        <v>25.196850393700785</v>
      </c>
      <c r="C958">
        <v>64</v>
      </c>
      <c r="D958">
        <v>576.2</v>
      </c>
      <c r="E958" s="2">
        <f>D958/36.33</f>
        <v>15.860170657858522</v>
      </c>
      <c r="F958" s="3">
        <f>E958/C958</f>
        <v>0.2478151665290394</v>
      </c>
      <c r="H958">
        <v>68</v>
      </c>
      <c r="I958">
        <v>50</v>
      </c>
      <c r="J958">
        <v>50</v>
      </c>
      <c r="K958">
        <v>44</v>
      </c>
      <c r="L958">
        <v>53</v>
      </c>
    </row>
    <row r="959" spans="2:12" ht="12.75">
      <c r="B959" s="2">
        <f>C959/2.54</f>
        <v>25.196850393700785</v>
      </c>
      <c r="C959">
        <v>64</v>
      </c>
      <c r="D959">
        <v>395.8</v>
      </c>
      <c r="E959" s="2">
        <f>D959/36.33</f>
        <v>10.89457748417286</v>
      </c>
      <c r="F959" s="3">
        <f>E959/C959</f>
        <v>0.17022777319020094</v>
      </c>
      <c r="H959">
        <v>64</v>
      </c>
      <c r="I959">
        <v>47</v>
      </c>
      <c r="J959">
        <v>55</v>
      </c>
      <c r="K959">
        <v>47</v>
      </c>
      <c r="L959">
        <v>53</v>
      </c>
    </row>
    <row r="960" spans="6:12" ht="12.75">
      <c r="F960" s="3"/>
      <c r="H960">
        <v>62</v>
      </c>
      <c r="I960">
        <v>48</v>
      </c>
      <c r="J960">
        <v>56</v>
      </c>
      <c r="K960">
        <v>53</v>
      </c>
      <c r="L960">
        <v>51</v>
      </c>
    </row>
    <row r="961" spans="6:12" ht="12.75">
      <c r="F961" s="3">
        <f>AVERAGE(F955:F959)</f>
        <v>0.22471473063827085</v>
      </c>
      <c r="H961">
        <v>69</v>
      </c>
      <c r="I961">
        <v>49</v>
      </c>
      <c r="J961">
        <v>55</v>
      </c>
      <c r="K961">
        <v>54</v>
      </c>
      <c r="L961">
        <v>44</v>
      </c>
    </row>
    <row r="962" spans="8:12" ht="12.75">
      <c r="H962">
        <v>65</v>
      </c>
      <c r="I962">
        <v>50</v>
      </c>
      <c r="J962">
        <v>52</v>
      </c>
      <c r="K962">
        <v>44</v>
      </c>
      <c r="L962">
        <v>47</v>
      </c>
    </row>
    <row r="963" spans="8:12" ht="12.75">
      <c r="H963">
        <v>64</v>
      </c>
      <c r="I963">
        <v>48</v>
      </c>
      <c r="J963">
        <v>55</v>
      </c>
      <c r="K963">
        <v>54</v>
      </c>
      <c r="L963">
        <v>52</v>
      </c>
    </row>
    <row r="964" spans="8:12" ht="12.75">
      <c r="H964">
        <v>57</v>
      </c>
      <c r="I964">
        <v>48</v>
      </c>
      <c r="J964">
        <v>52</v>
      </c>
      <c r="K964">
        <v>50</v>
      </c>
      <c r="L964">
        <v>52</v>
      </c>
    </row>
    <row r="966" spans="1:8" ht="12.75">
      <c r="A966" t="s">
        <v>11</v>
      </c>
      <c r="D966" s="2">
        <f>F961*H966</f>
        <v>12.085158213726206</v>
      </c>
      <c r="E966" t="s">
        <v>12</v>
      </c>
      <c r="H966" s="3">
        <f>AVERAGE(H955:L964)</f>
        <v>53.78</v>
      </c>
    </row>
    <row r="970" spans="1:5" ht="12.75">
      <c r="A970" t="s">
        <v>40</v>
      </c>
      <c r="B970" s="1" t="s">
        <v>0</v>
      </c>
      <c r="C970" s="1"/>
      <c r="E970" t="s">
        <v>6</v>
      </c>
    </row>
    <row r="971" spans="1:5" ht="12.75">
      <c r="A971" s="5">
        <v>405900</v>
      </c>
      <c r="B971" s="1" t="s">
        <v>1</v>
      </c>
      <c r="C971" s="1" t="s">
        <v>1</v>
      </c>
      <c r="D971" s="1" t="s">
        <v>4</v>
      </c>
      <c r="E971" t="s">
        <v>7</v>
      </c>
    </row>
    <row r="972" spans="1:5" ht="12.75">
      <c r="A972" s="5">
        <v>612800</v>
      </c>
      <c r="B972" s="1" t="s">
        <v>2</v>
      </c>
      <c r="C972" s="1" t="s">
        <v>3</v>
      </c>
      <c r="D972" s="1" t="s">
        <v>5</v>
      </c>
      <c r="E972" s="1" t="s">
        <v>3</v>
      </c>
    </row>
    <row r="973" spans="2:12" ht="12.75">
      <c r="B973" s="2">
        <f>C973/2.54</f>
        <v>20.866141732283463</v>
      </c>
      <c r="C973">
        <v>53</v>
      </c>
      <c r="D973">
        <v>438.2</v>
      </c>
      <c r="E973" s="2">
        <f>D973/36.33</f>
        <v>12.0616570327553</v>
      </c>
      <c r="F973" s="3">
        <f>E973/C973</f>
        <v>0.22757843458028867</v>
      </c>
      <c r="H973">
        <v>51</v>
      </c>
      <c r="I973">
        <v>53</v>
      </c>
      <c r="J973">
        <v>55</v>
      </c>
      <c r="K973">
        <v>59</v>
      </c>
      <c r="L973">
        <v>50</v>
      </c>
    </row>
    <row r="974" spans="2:12" ht="12.75">
      <c r="B974" s="2">
        <f>C974/2.54</f>
        <v>20.47244094488189</v>
      </c>
      <c r="C974">
        <v>52</v>
      </c>
      <c r="D974">
        <v>392.3</v>
      </c>
      <c r="E974" s="2">
        <f>D974/36.33</f>
        <v>10.798238370492706</v>
      </c>
      <c r="F974" s="3">
        <f>E974/C974</f>
        <v>0.20765843020178282</v>
      </c>
      <c r="H974">
        <v>54</v>
      </c>
      <c r="I974">
        <v>57</v>
      </c>
      <c r="J974">
        <v>57</v>
      </c>
      <c r="K974">
        <v>62</v>
      </c>
      <c r="L974">
        <v>45</v>
      </c>
    </row>
    <row r="975" spans="2:12" ht="12.75">
      <c r="B975" s="2">
        <f>C975/2.54</f>
        <v>18.89763779527559</v>
      </c>
      <c r="C975">
        <v>48</v>
      </c>
      <c r="D975">
        <v>433.4</v>
      </c>
      <c r="E975" s="2">
        <f>D975/36.33</f>
        <v>11.92953481970823</v>
      </c>
      <c r="F975" s="3">
        <f>E975/C975</f>
        <v>0.24853197541058814</v>
      </c>
      <c r="H975">
        <v>55</v>
      </c>
      <c r="I975">
        <v>54</v>
      </c>
      <c r="J975">
        <v>58</v>
      </c>
      <c r="K975">
        <v>52</v>
      </c>
      <c r="L975">
        <v>50</v>
      </c>
    </row>
    <row r="976" spans="2:12" ht="12.75">
      <c r="B976" s="2">
        <f>C976/2.54</f>
        <v>14.960629921259843</v>
      </c>
      <c r="C976">
        <v>38</v>
      </c>
      <c r="D976">
        <v>307.3</v>
      </c>
      <c r="E976" s="2">
        <f>D976/36.33</f>
        <v>8.458574181117534</v>
      </c>
      <c r="F976" s="3">
        <f>E976/C976</f>
        <v>0.22259405739782984</v>
      </c>
      <c r="H976">
        <v>56</v>
      </c>
      <c r="I976">
        <v>58</v>
      </c>
      <c r="J976">
        <v>58</v>
      </c>
      <c r="K976">
        <v>53</v>
      </c>
      <c r="L976">
        <v>47</v>
      </c>
    </row>
    <row r="977" spans="2:12" ht="12.75">
      <c r="B977" s="2">
        <f>C977/2.54</f>
        <v>17.322834645669293</v>
      </c>
      <c r="C977">
        <v>44</v>
      </c>
      <c r="D977">
        <v>371.1</v>
      </c>
      <c r="E977" s="2">
        <f>D977/36.33</f>
        <v>10.214698596201487</v>
      </c>
      <c r="F977" s="3">
        <f>E977/C977</f>
        <v>0.23215224082276106</v>
      </c>
      <c r="H977">
        <v>57</v>
      </c>
      <c r="I977">
        <v>62</v>
      </c>
      <c r="J977">
        <v>54</v>
      </c>
      <c r="K977">
        <v>60</v>
      </c>
      <c r="L977">
        <v>46</v>
      </c>
    </row>
    <row r="978" spans="6:12" ht="12.75">
      <c r="F978" s="3"/>
      <c r="H978">
        <v>53</v>
      </c>
      <c r="I978">
        <v>66</v>
      </c>
      <c r="J978">
        <v>57</v>
      </c>
      <c r="K978">
        <v>61</v>
      </c>
      <c r="L978">
        <v>48</v>
      </c>
    </row>
    <row r="979" spans="6:12" ht="12.75">
      <c r="F979" s="3">
        <f>AVERAGE(F973:F977)</f>
        <v>0.22770302768265008</v>
      </c>
      <c r="H979">
        <v>54</v>
      </c>
      <c r="I979">
        <v>64</v>
      </c>
      <c r="J979">
        <v>48</v>
      </c>
      <c r="K979">
        <v>53</v>
      </c>
      <c r="L979">
        <v>43</v>
      </c>
    </row>
    <row r="980" spans="8:12" ht="12.75">
      <c r="H980">
        <v>57</v>
      </c>
      <c r="I980">
        <v>53</v>
      </c>
      <c r="J980">
        <v>48</v>
      </c>
      <c r="K980">
        <v>45</v>
      </c>
      <c r="L980">
        <v>44</v>
      </c>
    </row>
    <row r="981" spans="8:12" ht="12.75">
      <c r="H981">
        <v>53</v>
      </c>
      <c r="I981">
        <v>54</v>
      </c>
      <c r="J981">
        <v>50</v>
      </c>
      <c r="K981">
        <v>49</v>
      </c>
      <c r="L981">
        <v>47</v>
      </c>
    </row>
    <row r="982" spans="8:12" ht="12.75">
      <c r="H982">
        <v>54</v>
      </c>
      <c r="I982">
        <v>52</v>
      </c>
      <c r="J982">
        <v>51</v>
      </c>
      <c r="K982">
        <v>47</v>
      </c>
      <c r="L982">
        <v>45</v>
      </c>
    </row>
    <row r="984" spans="1:8" ht="12.75">
      <c r="A984" t="s">
        <v>11</v>
      </c>
      <c r="D984" s="2">
        <f>F979*H984</f>
        <v>12.109247012163332</v>
      </c>
      <c r="E984" t="s">
        <v>12</v>
      </c>
      <c r="H984" s="2">
        <f>AVERAGE(H973:L982)</f>
        <v>53.18</v>
      </c>
    </row>
    <row r="988" spans="1:5" ht="12.75">
      <c r="A988" t="s">
        <v>41</v>
      </c>
      <c r="B988" s="1" t="s">
        <v>0</v>
      </c>
      <c r="C988" s="1"/>
      <c r="E988" t="s">
        <v>6</v>
      </c>
    </row>
    <row r="989" spans="1:5" ht="12.75">
      <c r="A989" s="5">
        <v>405700</v>
      </c>
      <c r="B989" s="1" t="s">
        <v>1</v>
      </c>
      <c r="C989" s="1" t="s">
        <v>1</v>
      </c>
      <c r="D989" s="1" t="s">
        <v>4</v>
      </c>
      <c r="E989" t="s">
        <v>7</v>
      </c>
    </row>
    <row r="990" spans="1:5" ht="12.75">
      <c r="A990" s="5">
        <v>612800</v>
      </c>
      <c r="B990" s="1" t="s">
        <v>2</v>
      </c>
      <c r="C990" s="1" t="s">
        <v>3</v>
      </c>
      <c r="D990" s="1" t="s">
        <v>5</v>
      </c>
      <c r="E990" s="1" t="s">
        <v>3</v>
      </c>
    </row>
    <row r="991" spans="2:12" ht="12.75">
      <c r="B991" s="2">
        <f>C991/2.54</f>
        <v>22.04724409448819</v>
      </c>
      <c r="C991">
        <v>56</v>
      </c>
      <c r="D991">
        <v>523.4</v>
      </c>
      <c r="E991" s="2">
        <f>D991/36.33</f>
        <v>14.406826314340766</v>
      </c>
      <c r="F991" s="3">
        <f>E991/C991</f>
        <v>0.257264755613228</v>
      </c>
      <c r="H991">
        <v>57</v>
      </c>
      <c r="I991">
        <v>58</v>
      </c>
      <c r="J991">
        <v>55</v>
      </c>
      <c r="K991">
        <v>45</v>
      </c>
      <c r="L991">
        <v>44</v>
      </c>
    </row>
    <row r="992" spans="2:12" ht="12.75">
      <c r="B992" s="2">
        <f>C992/2.54</f>
        <v>22.834645669291337</v>
      </c>
      <c r="C992">
        <v>58</v>
      </c>
      <c r="D992">
        <v>556.2</v>
      </c>
      <c r="E992" s="2">
        <f>D992/36.33</f>
        <v>15.309661436829069</v>
      </c>
      <c r="F992" s="3">
        <f>E992/C992</f>
        <v>0.26395967994532876</v>
      </c>
      <c r="H992">
        <v>60</v>
      </c>
      <c r="I992">
        <v>58</v>
      </c>
      <c r="J992">
        <v>39</v>
      </c>
      <c r="K992">
        <v>47</v>
      </c>
      <c r="L992">
        <v>52</v>
      </c>
    </row>
    <row r="993" spans="2:12" ht="12.75">
      <c r="B993" s="2">
        <f>C993/2.54</f>
        <v>21.653543307086615</v>
      </c>
      <c r="C993">
        <v>55</v>
      </c>
      <c r="D993">
        <v>489</v>
      </c>
      <c r="E993" s="2">
        <f>D993/36.33</f>
        <v>13.459950454170109</v>
      </c>
      <c r="F993" s="3">
        <f>E993/C993</f>
        <v>0.24472637189400198</v>
      </c>
      <c r="H993">
        <v>62</v>
      </c>
      <c r="I993">
        <v>65</v>
      </c>
      <c r="J993">
        <v>44</v>
      </c>
      <c r="K993">
        <v>51</v>
      </c>
      <c r="L993">
        <v>55</v>
      </c>
    </row>
    <row r="994" spans="2:12" ht="12.75">
      <c r="B994" s="2">
        <f>C994/2.54</f>
        <v>16.53543307086614</v>
      </c>
      <c r="C994">
        <v>42</v>
      </c>
      <c r="D994">
        <v>399</v>
      </c>
      <c r="E994" s="2">
        <f>D994/36.33</f>
        <v>10.982658959537574</v>
      </c>
      <c r="F994" s="3">
        <f>E994/C994</f>
        <v>0.2614918799889899</v>
      </c>
      <c r="H994">
        <v>60</v>
      </c>
      <c r="I994">
        <v>66</v>
      </c>
      <c r="J994">
        <v>51</v>
      </c>
      <c r="K994">
        <v>59</v>
      </c>
      <c r="L994">
        <v>57</v>
      </c>
    </row>
    <row r="995" spans="2:12" ht="12.75">
      <c r="B995" s="2">
        <f>C995/2.54</f>
        <v>20.866141732283463</v>
      </c>
      <c r="C995">
        <v>53</v>
      </c>
      <c r="D995">
        <v>574.7</v>
      </c>
      <c r="E995" s="2">
        <f>D995/36.33</f>
        <v>15.818882466281313</v>
      </c>
      <c r="F995" s="3">
        <f>E995/C995</f>
        <v>0.2984694804958738</v>
      </c>
      <c r="H995">
        <v>59</v>
      </c>
      <c r="I995">
        <v>66</v>
      </c>
      <c r="J995">
        <v>53</v>
      </c>
      <c r="K995">
        <v>59</v>
      </c>
      <c r="L995">
        <v>53</v>
      </c>
    </row>
    <row r="996" spans="6:12" ht="12.75">
      <c r="F996" s="3"/>
      <c r="H996">
        <v>58</v>
      </c>
      <c r="I996">
        <v>67</v>
      </c>
      <c r="J996">
        <v>54</v>
      </c>
      <c r="K996">
        <v>52</v>
      </c>
      <c r="L996">
        <v>49</v>
      </c>
    </row>
    <row r="997" spans="6:12" ht="12.75">
      <c r="F997" s="3">
        <f>AVERAGE(F991:F995)</f>
        <v>0.2651824335874845</v>
      </c>
      <c r="H997">
        <v>48</v>
      </c>
      <c r="I997">
        <v>66</v>
      </c>
      <c r="J997">
        <v>48</v>
      </c>
      <c r="K997">
        <v>52</v>
      </c>
      <c r="L997">
        <v>53</v>
      </c>
    </row>
    <row r="998" spans="8:12" ht="12.75">
      <c r="H998">
        <v>45</v>
      </c>
      <c r="I998">
        <v>68</v>
      </c>
      <c r="J998">
        <v>40</v>
      </c>
      <c r="K998">
        <v>52</v>
      </c>
      <c r="L998">
        <v>50</v>
      </c>
    </row>
    <row r="999" spans="8:12" ht="12.75">
      <c r="H999">
        <v>44</v>
      </c>
      <c r="I999">
        <v>44</v>
      </c>
      <c r="J999">
        <v>39</v>
      </c>
      <c r="K999">
        <v>44</v>
      </c>
      <c r="L999">
        <v>52</v>
      </c>
    </row>
    <row r="1000" spans="8:12" ht="12.75">
      <c r="H1000">
        <v>48</v>
      </c>
      <c r="I1000">
        <v>53</v>
      </c>
      <c r="J1000">
        <v>41</v>
      </c>
      <c r="K1000">
        <v>45</v>
      </c>
      <c r="L1000">
        <v>55</v>
      </c>
    </row>
    <row r="1002" spans="1:8" ht="12.75">
      <c r="A1002" t="s">
        <v>11</v>
      </c>
      <c r="D1002" s="2">
        <f>F997*H1002</f>
        <v>14.012239790762681</v>
      </c>
      <c r="E1002" t="s">
        <v>12</v>
      </c>
      <c r="H1002" s="2">
        <f>AVERAGE(H991:L1000)</f>
        <v>52.84</v>
      </c>
    </row>
    <row r="1006" spans="1:5" ht="12.75">
      <c r="A1006" t="s">
        <v>42</v>
      </c>
      <c r="B1006" s="1" t="s">
        <v>0</v>
      </c>
      <c r="C1006" s="1"/>
      <c r="E1006" t="s">
        <v>6</v>
      </c>
    </row>
    <row r="1007" spans="1:5" ht="12.75">
      <c r="A1007" s="5">
        <v>405570</v>
      </c>
      <c r="B1007" s="1" t="s">
        <v>1</v>
      </c>
      <c r="C1007" s="1" t="s">
        <v>1</v>
      </c>
      <c r="D1007" s="1" t="s">
        <v>4</v>
      </c>
      <c r="E1007" t="s">
        <v>7</v>
      </c>
    </row>
    <row r="1008" spans="1:5" ht="12.75">
      <c r="A1008" s="5">
        <v>612800</v>
      </c>
      <c r="B1008" s="1" t="s">
        <v>2</v>
      </c>
      <c r="C1008" s="1" t="s">
        <v>3</v>
      </c>
      <c r="D1008" s="1" t="s">
        <v>5</v>
      </c>
      <c r="E1008" s="1" t="s">
        <v>3</v>
      </c>
    </row>
    <row r="1009" spans="2:12" ht="12.75">
      <c r="B1009" s="2">
        <f>C1009/2.54</f>
        <v>14.173228346456693</v>
      </c>
      <c r="C1009">
        <v>36</v>
      </c>
      <c r="D1009">
        <v>298.9</v>
      </c>
      <c r="E1009" s="2">
        <f>D1009/36.33</f>
        <v>8.227360308285164</v>
      </c>
      <c r="F1009" s="3">
        <f>E1009/C1009</f>
        <v>0.22853778634125455</v>
      </c>
      <c r="H1009">
        <v>38</v>
      </c>
      <c r="I1009">
        <v>37</v>
      </c>
      <c r="J1009">
        <v>33</v>
      </c>
      <c r="K1009">
        <v>25</v>
      </c>
      <c r="L1009">
        <v>37</v>
      </c>
    </row>
    <row r="1010" spans="2:12" ht="12.75">
      <c r="B1010" s="2">
        <f>C1010/2.54</f>
        <v>12.598425196850393</v>
      </c>
      <c r="C1010">
        <v>32</v>
      </c>
      <c r="D1010">
        <v>363.8</v>
      </c>
      <c r="E1010" s="2">
        <f>D1010/36.33</f>
        <v>10.013762730525738</v>
      </c>
      <c r="F1010" s="3">
        <f>E1010/C1010</f>
        <v>0.3129300853289293</v>
      </c>
      <c r="H1010">
        <v>38</v>
      </c>
      <c r="I1010">
        <v>39</v>
      </c>
      <c r="J1010">
        <v>34</v>
      </c>
      <c r="K1010">
        <v>28</v>
      </c>
      <c r="L1010">
        <v>36</v>
      </c>
    </row>
    <row r="1011" spans="2:12" ht="12.75">
      <c r="B1011" s="2">
        <f>C1011/2.54</f>
        <v>12.598425196850393</v>
      </c>
      <c r="C1011">
        <v>32</v>
      </c>
      <c r="D1011">
        <v>305.9</v>
      </c>
      <c r="E1011" s="2">
        <f>D1011/36.33</f>
        <v>8.420038535645471</v>
      </c>
      <c r="F1011" s="3">
        <f>E1011/C1011</f>
        <v>0.26312620423892097</v>
      </c>
      <c r="H1011">
        <v>37</v>
      </c>
      <c r="I1011">
        <v>38</v>
      </c>
      <c r="J1011">
        <v>35</v>
      </c>
      <c r="K1011">
        <v>28</v>
      </c>
      <c r="L1011">
        <v>34</v>
      </c>
    </row>
    <row r="1012" spans="2:12" ht="12.75">
      <c r="B1012" s="2">
        <f>C1012/2.54</f>
        <v>12.992125984251969</v>
      </c>
      <c r="C1012">
        <v>33</v>
      </c>
      <c r="D1012">
        <v>285.8</v>
      </c>
      <c r="E1012" s="2">
        <f>D1012/36.33</f>
        <v>7.866776768510873</v>
      </c>
      <c r="F1012" s="3">
        <f>E1012/C1012</f>
        <v>0.2383871748033598</v>
      </c>
      <c r="H1012">
        <v>39</v>
      </c>
      <c r="I1012">
        <v>40</v>
      </c>
      <c r="J1012">
        <v>34</v>
      </c>
      <c r="K1012">
        <v>28</v>
      </c>
      <c r="L1012">
        <v>36</v>
      </c>
    </row>
    <row r="1013" spans="2:12" ht="12.75">
      <c r="B1013" s="2">
        <f>C1013/2.54</f>
        <v>11.417322834645669</v>
      </c>
      <c r="C1013">
        <v>29</v>
      </c>
      <c r="D1013" s="10">
        <v>274.2</v>
      </c>
      <c r="E1013" s="2">
        <f>D1013/36.33</f>
        <v>7.54748142031379</v>
      </c>
      <c r="F1013" s="3">
        <f>E1013/C1013</f>
        <v>0.26025798001082034</v>
      </c>
      <c r="H1013">
        <v>35</v>
      </c>
      <c r="I1013">
        <v>39</v>
      </c>
      <c r="J1013">
        <v>30</v>
      </c>
      <c r="K1013">
        <v>32</v>
      </c>
      <c r="L1013">
        <v>33</v>
      </c>
    </row>
    <row r="1014" spans="6:12" ht="12.75">
      <c r="F1014" s="3"/>
      <c r="H1014">
        <v>33</v>
      </c>
      <c r="I1014">
        <v>40</v>
      </c>
      <c r="J1014">
        <v>31</v>
      </c>
      <c r="K1014">
        <v>33</v>
      </c>
      <c r="L1014">
        <v>34</v>
      </c>
    </row>
    <row r="1015" spans="6:12" ht="12.75">
      <c r="F1015" s="3">
        <f>AVERAGE(F1009:F1013)</f>
        <v>0.26064784614465697</v>
      </c>
      <c r="H1015">
        <v>30</v>
      </c>
      <c r="I1015">
        <v>38</v>
      </c>
      <c r="J1015">
        <v>27</v>
      </c>
      <c r="K1015">
        <v>38</v>
      </c>
      <c r="L1015">
        <v>31</v>
      </c>
    </row>
    <row r="1016" spans="8:12" ht="12.75">
      <c r="H1016">
        <v>36</v>
      </c>
      <c r="I1016">
        <v>34</v>
      </c>
      <c r="J1016">
        <v>27</v>
      </c>
      <c r="K1016">
        <v>38</v>
      </c>
      <c r="L1016">
        <v>31</v>
      </c>
    </row>
    <row r="1017" spans="8:12" ht="12.75">
      <c r="H1017">
        <v>35</v>
      </c>
      <c r="I1017">
        <v>45</v>
      </c>
      <c r="J1017">
        <v>32</v>
      </c>
      <c r="K1017">
        <v>37</v>
      </c>
      <c r="L1017">
        <v>35</v>
      </c>
    </row>
    <row r="1018" spans="8:12" ht="12.75">
      <c r="H1018">
        <v>30</v>
      </c>
      <c r="I1018">
        <v>31</v>
      </c>
      <c r="J1018">
        <v>26</v>
      </c>
      <c r="K1018">
        <v>36</v>
      </c>
      <c r="L1018">
        <v>32</v>
      </c>
    </row>
    <row r="1020" spans="1:8" ht="12.75">
      <c r="A1020" t="s">
        <v>11</v>
      </c>
      <c r="D1020" s="2">
        <f>F1015*H1020</f>
        <v>8.877665639687017</v>
      </c>
      <c r="E1020" t="s">
        <v>12</v>
      </c>
      <c r="H1020" s="2">
        <f>AVERAGE(H1009:L1018)</f>
        <v>34.06</v>
      </c>
    </row>
    <row r="1023" spans="1:7" ht="12.75">
      <c r="A1023" t="s">
        <v>43</v>
      </c>
      <c r="E1023" s="2">
        <f>(D1020+D1002+D984+D966+D948+D930)/6</f>
        <v>11.691122218876309</v>
      </c>
      <c r="F1023" t="s">
        <v>12</v>
      </c>
      <c r="G1023" s="4">
        <v>37040</v>
      </c>
    </row>
    <row r="1024" ht="12.75">
      <c r="E1024" s="3">
        <f>(F1015+F997+F979+F961+F943+F925)/6</f>
        <v>0.2465462925510696</v>
      </c>
    </row>
    <row r="1025" ht="12.75">
      <c r="E1025" s="2">
        <f>(H1020+H1002+H984+H966+H948+H930)/6</f>
        <v>47.626666666666665</v>
      </c>
    </row>
    <row r="1026" spans="1:13" ht="12.75">
      <c r="A1026" s="6" t="s">
        <v>44</v>
      </c>
      <c r="B1026" s="6" t="s">
        <v>44</v>
      </c>
      <c r="C1026" s="6" t="s">
        <v>44</v>
      </c>
      <c r="D1026" s="6" t="s">
        <v>44</v>
      </c>
      <c r="E1026" s="6" t="s">
        <v>44</v>
      </c>
      <c r="F1026" s="6" t="s">
        <v>44</v>
      </c>
      <c r="G1026" s="6" t="s">
        <v>44</v>
      </c>
      <c r="H1026" s="6" t="s">
        <v>44</v>
      </c>
      <c r="I1026" s="6" t="s">
        <v>44</v>
      </c>
      <c r="J1026" s="6" t="s">
        <v>44</v>
      </c>
      <c r="K1026" s="6" t="s">
        <v>44</v>
      </c>
      <c r="L1026" s="6" t="s">
        <v>44</v>
      </c>
      <c r="M1026" s="6" t="s">
        <v>44</v>
      </c>
    </row>
    <row r="1027" spans="1:11" ht="12.75">
      <c r="A1027" t="s">
        <v>36</v>
      </c>
      <c r="G1027" t="s">
        <v>8</v>
      </c>
      <c r="K1027" s="4">
        <v>37041</v>
      </c>
    </row>
    <row r="1028" spans="7:11" ht="14.25">
      <c r="G1028" t="s">
        <v>10</v>
      </c>
      <c r="K1028" s="8">
        <v>0.625</v>
      </c>
    </row>
    <row r="1030" spans="1:5" ht="12.75">
      <c r="A1030" t="s">
        <v>37</v>
      </c>
      <c r="B1030" s="1" t="s">
        <v>0</v>
      </c>
      <c r="C1030" s="1"/>
      <c r="E1030" t="s">
        <v>6</v>
      </c>
    </row>
    <row r="1031" spans="1:5" ht="12.75">
      <c r="A1031" s="5">
        <v>406500</v>
      </c>
      <c r="B1031" s="1" t="s">
        <v>1</v>
      </c>
      <c r="C1031" s="1" t="s">
        <v>1</v>
      </c>
      <c r="D1031" s="1" t="s">
        <v>4</v>
      </c>
      <c r="E1031" t="s">
        <v>7</v>
      </c>
    </row>
    <row r="1032" spans="1:5" ht="12.75">
      <c r="A1032" s="5">
        <v>612800</v>
      </c>
      <c r="B1032" s="1" t="s">
        <v>2</v>
      </c>
      <c r="C1032" s="1" t="s">
        <v>3</v>
      </c>
      <c r="D1032" s="1" t="s">
        <v>5</v>
      </c>
      <c r="E1032" s="1" t="s">
        <v>3</v>
      </c>
    </row>
    <row r="1033" spans="2:12" ht="12.75">
      <c r="B1033" s="2">
        <f>C1033/2.54</f>
        <v>10.236220472440944</v>
      </c>
      <c r="C1033">
        <v>26</v>
      </c>
      <c r="D1033">
        <v>211.1</v>
      </c>
      <c r="E1033" s="2">
        <f>D1033/36.33</f>
        <v>5.810624827965869</v>
      </c>
      <c r="F1033" s="3">
        <f>E1033/C1033</f>
        <v>0.22348557030637958</v>
      </c>
      <c r="H1033">
        <v>19</v>
      </c>
      <c r="I1033">
        <v>35</v>
      </c>
      <c r="J1033">
        <v>36</v>
      </c>
      <c r="K1033">
        <v>32</v>
      </c>
      <c r="L1033">
        <v>32</v>
      </c>
    </row>
    <row r="1034" spans="2:12" ht="12.75">
      <c r="B1034" s="2">
        <f>C1034/2.54</f>
        <v>8.661417322834646</v>
      </c>
      <c r="C1034">
        <v>22</v>
      </c>
      <c r="D1034">
        <v>183.7</v>
      </c>
      <c r="E1034" s="2">
        <f>D1034/36.33</f>
        <v>5.056427195155519</v>
      </c>
      <c r="F1034" s="3">
        <f>E1034/C1034</f>
        <v>0.22983759977979631</v>
      </c>
      <c r="H1034">
        <v>20</v>
      </c>
      <c r="I1034">
        <v>37</v>
      </c>
      <c r="J1034">
        <v>36</v>
      </c>
      <c r="K1034">
        <v>34</v>
      </c>
      <c r="L1034">
        <v>31</v>
      </c>
    </row>
    <row r="1035" spans="2:12" ht="12.75">
      <c r="B1035" s="2">
        <f>C1035/2.54</f>
        <v>7.874015748031496</v>
      </c>
      <c r="C1035">
        <v>20</v>
      </c>
      <c r="D1035">
        <v>175.6</v>
      </c>
      <c r="E1035" s="2">
        <f>D1035/36.33</f>
        <v>4.833470960638591</v>
      </c>
      <c r="F1035" s="3">
        <f>E1035/C1035</f>
        <v>0.24167354803192956</v>
      </c>
      <c r="H1035">
        <v>20</v>
      </c>
      <c r="I1035">
        <v>32</v>
      </c>
      <c r="J1035">
        <v>35</v>
      </c>
      <c r="K1035">
        <v>39</v>
      </c>
      <c r="L1035">
        <v>30</v>
      </c>
    </row>
    <row r="1036" spans="2:12" ht="12.75">
      <c r="B1036" s="2">
        <f>C1036/2.54</f>
        <v>9.84251968503937</v>
      </c>
      <c r="C1036">
        <v>25</v>
      </c>
      <c r="D1036">
        <v>250.6</v>
      </c>
      <c r="E1036" s="2">
        <f>D1036/36.33</f>
        <v>6.897880539499036</v>
      </c>
      <c r="F1036" s="3">
        <f>E1036/C1036</f>
        <v>0.27591522157996146</v>
      </c>
      <c r="H1036">
        <v>20</v>
      </c>
      <c r="I1036">
        <v>33</v>
      </c>
      <c r="J1036">
        <v>36</v>
      </c>
      <c r="K1036">
        <v>39</v>
      </c>
      <c r="L1036">
        <v>32</v>
      </c>
    </row>
    <row r="1037" spans="2:12" ht="12.75">
      <c r="B1037" s="2">
        <f>C1037/2.54</f>
        <v>10.236220472440944</v>
      </c>
      <c r="C1037">
        <v>26</v>
      </c>
      <c r="D1037">
        <v>225.3</v>
      </c>
      <c r="E1037" s="2">
        <f>D1037/36.33</f>
        <v>6.20148637489678</v>
      </c>
      <c r="F1037" s="3">
        <f>E1037/C1037</f>
        <v>0.23851870672679926</v>
      </c>
      <c r="H1037">
        <v>16</v>
      </c>
      <c r="I1037">
        <v>28</v>
      </c>
      <c r="J1037">
        <v>36</v>
      </c>
      <c r="K1037">
        <v>34</v>
      </c>
      <c r="L1037">
        <v>32</v>
      </c>
    </row>
    <row r="1038" spans="6:12" ht="12.75">
      <c r="F1038" s="3"/>
      <c r="H1038">
        <v>33</v>
      </c>
      <c r="I1038">
        <v>28</v>
      </c>
      <c r="J1038">
        <v>33</v>
      </c>
      <c r="K1038">
        <v>32</v>
      </c>
      <c r="L1038">
        <v>26</v>
      </c>
    </row>
    <row r="1039" spans="6:12" ht="12.75">
      <c r="F1039" s="3">
        <f>AVERAGE(F1033:F1037)</f>
        <v>0.24188612928497327</v>
      </c>
      <c r="H1039">
        <v>32</v>
      </c>
      <c r="I1039">
        <v>28</v>
      </c>
      <c r="J1039">
        <v>34</v>
      </c>
      <c r="K1039">
        <v>37</v>
      </c>
      <c r="L1039">
        <v>23</v>
      </c>
    </row>
    <row r="1040" spans="8:12" ht="12.75">
      <c r="H1040">
        <v>31</v>
      </c>
      <c r="I1040">
        <v>25</v>
      </c>
      <c r="J1040">
        <v>30</v>
      </c>
      <c r="K1040">
        <v>31</v>
      </c>
      <c r="L1040">
        <v>30</v>
      </c>
    </row>
    <row r="1041" spans="8:12" ht="12.75">
      <c r="H1041">
        <v>33</v>
      </c>
      <c r="I1041">
        <v>36</v>
      </c>
      <c r="J1041">
        <v>31</v>
      </c>
      <c r="K1041">
        <v>32</v>
      </c>
      <c r="L1041">
        <v>31</v>
      </c>
    </row>
    <row r="1042" spans="8:12" ht="12.75">
      <c r="H1042">
        <v>32</v>
      </c>
      <c r="I1042">
        <v>33</v>
      </c>
      <c r="J1042">
        <v>31</v>
      </c>
      <c r="K1042">
        <v>32</v>
      </c>
      <c r="L1042">
        <v>27</v>
      </c>
    </row>
    <row r="1044" spans="1:8" ht="12.75">
      <c r="A1044" t="s">
        <v>11</v>
      </c>
      <c r="D1044" s="2">
        <f>F1039*H1044</f>
        <v>7.474281394905674</v>
      </c>
      <c r="E1044" t="s">
        <v>12</v>
      </c>
      <c r="H1044" s="2">
        <f>AVERAGE(H1033:L1042)</f>
        <v>30.9</v>
      </c>
    </row>
    <row r="1048" spans="1:5" ht="12.75">
      <c r="A1048" t="s">
        <v>38</v>
      </c>
      <c r="B1048" s="1" t="s">
        <v>0</v>
      </c>
      <c r="C1048" s="1"/>
      <c r="E1048" t="s">
        <v>6</v>
      </c>
    </row>
    <row r="1049" spans="1:5" ht="12.75">
      <c r="A1049" s="5">
        <v>406300</v>
      </c>
      <c r="B1049" s="1" t="s">
        <v>1</v>
      </c>
      <c r="C1049" s="1" t="s">
        <v>1</v>
      </c>
      <c r="D1049" s="1" t="s">
        <v>4</v>
      </c>
      <c r="E1049" t="s">
        <v>7</v>
      </c>
    </row>
    <row r="1050" spans="1:5" ht="12.75">
      <c r="A1050" s="5">
        <v>612800</v>
      </c>
      <c r="B1050" s="1" t="s">
        <v>2</v>
      </c>
      <c r="C1050" s="1" t="s">
        <v>3</v>
      </c>
      <c r="D1050" s="1" t="s">
        <v>5</v>
      </c>
      <c r="E1050" s="1" t="s">
        <v>3</v>
      </c>
    </row>
    <row r="1051" spans="2:12" ht="12.75">
      <c r="B1051" s="2">
        <f>C1051/2.54</f>
        <v>13.779527559055119</v>
      </c>
      <c r="C1051">
        <v>35</v>
      </c>
      <c r="D1051">
        <v>372.1</v>
      </c>
      <c r="E1051" s="2">
        <f>D1051/36.33</f>
        <v>10.24222405725296</v>
      </c>
      <c r="F1051" s="3">
        <f>E1051/C1051</f>
        <v>0.2926349730643703</v>
      </c>
      <c r="H1051">
        <v>37</v>
      </c>
      <c r="I1051">
        <v>45</v>
      </c>
      <c r="J1051">
        <v>39</v>
      </c>
      <c r="K1051">
        <v>41</v>
      </c>
      <c r="L1051">
        <v>47</v>
      </c>
    </row>
    <row r="1052" spans="2:12" ht="12.75">
      <c r="B1052" s="2">
        <f>C1052/2.54</f>
        <v>15.748031496062993</v>
      </c>
      <c r="C1052">
        <v>40</v>
      </c>
      <c r="D1052">
        <v>409.4</v>
      </c>
      <c r="E1052" s="2">
        <f>D1052/36.33</f>
        <v>11.268923754472887</v>
      </c>
      <c r="F1052" s="3">
        <f>E1052/C1052</f>
        <v>0.28172309386182215</v>
      </c>
      <c r="H1052">
        <v>42</v>
      </c>
      <c r="I1052">
        <v>49</v>
      </c>
      <c r="J1052">
        <v>57</v>
      </c>
      <c r="K1052">
        <v>40</v>
      </c>
      <c r="L1052">
        <v>49</v>
      </c>
    </row>
    <row r="1053" spans="2:12" ht="12.75">
      <c r="B1053" s="2">
        <f>C1053/2.54</f>
        <v>15.748031496062993</v>
      </c>
      <c r="C1053">
        <v>40</v>
      </c>
      <c r="D1053">
        <v>412.9</v>
      </c>
      <c r="E1053" s="2">
        <f>D1053/36.33</f>
        <v>11.365262868153042</v>
      </c>
      <c r="F1053" s="3">
        <f>E1053/C1053</f>
        <v>0.2841315717038261</v>
      </c>
      <c r="H1053">
        <v>37</v>
      </c>
      <c r="I1053">
        <v>48</v>
      </c>
      <c r="J1053">
        <v>47</v>
      </c>
      <c r="K1053">
        <v>42</v>
      </c>
      <c r="L1053">
        <v>44</v>
      </c>
    </row>
    <row r="1054" spans="2:12" ht="12.75">
      <c r="B1054" s="2">
        <f>C1054/2.54</f>
        <v>12.992125984251969</v>
      </c>
      <c r="C1054">
        <v>33</v>
      </c>
      <c r="D1054">
        <v>362.9</v>
      </c>
      <c r="E1054" s="2">
        <f>D1054/36.33</f>
        <v>9.98898981557941</v>
      </c>
      <c r="F1054" s="3">
        <f>E1054/C1054</f>
        <v>0.30269666107816395</v>
      </c>
      <c r="H1054">
        <v>40</v>
      </c>
      <c r="I1054">
        <v>43</v>
      </c>
      <c r="J1054">
        <v>50</v>
      </c>
      <c r="K1054">
        <v>40</v>
      </c>
      <c r="L1054">
        <v>42</v>
      </c>
    </row>
    <row r="1055" spans="2:12" ht="12.75">
      <c r="B1055" s="2">
        <f>C1055/2.54</f>
        <v>12.598425196850393</v>
      </c>
      <c r="C1055">
        <v>32</v>
      </c>
      <c r="D1055">
        <v>361.3</v>
      </c>
      <c r="E1055" s="2">
        <f>D1055/36.33</f>
        <v>9.944949077897055</v>
      </c>
      <c r="F1055" s="3">
        <f>E1055/C1055</f>
        <v>0.310779658684283</v>
      </c>
      <c r="H1055">
        <v>35</v>
      </c>
      <c r="I1055">
        <v>41</v>
      </c>
      <c r="J1055">
        <v>51</v>
      </c>
      <c r="K1055">
        <v>38</v>
      </c>
      <c r="L1055">
        <v>38</v>
      </c>
    </row>
    <row r="1056" spans="6:12" ht="12.75">
      <c r="F1056" s="3"/>
      <c r="H1056">
        <v>31</v>
      </c>
      <c r="I1056">
        <v>40</v>
      </c>
      <c r="J1056">
        <v>43</v>
      </c>
      <c r="K1056">
        <v>37</v>
      </c>
      <c r="L1056">
        <v>38</v>
      </c>
    </row>
    <row r="1057" spans="6:12" ht="12.75">
      <c r="F1057" s="3">
        <f>AVERAGE(F1051:F1055)</f>
        <v>0.2943931916784931</v>
      </c>
      <c r="H1057">
        <v>34</v>
      </c>
      <c r="I1057">
        <v>50</v>
      </c>
      <c r="J1057">
        <v>45</v>
      </c>
      <c r="K1057">
        <v>40</v>
      </c>
      <c r="L1057">
        <v>41</v>
      </c>
    </row>
    <row r="1058" spans="8:12" ht="12.75">
      <c r="H1058">
        <v>33</v>
      </c>
      <c r="I1058">
        <v>45</v>
      </c>
      <c r="J1058">
        <v>51</v>
      </c>
      <c r="K1058">
        <v>41</v>
      </c>
      <c r="L1058">
        <v>43</v>
      </c>
    </row>
    <row r="1059" spans="8:12" ht="12.75">
      <c r="H1059">
        <v>34</v>
      </c>
      <c r="I1059">
        <v>40</v>
      </c>
      <c r="J1059">
        <v>43</v>
      </c>
      <c r="K1059">
        <v>41</v>
      </c>
      <c r="L1059">
        <v>42</v>
      </c>
    </row>
    <row r="1060" spans="8:12" ht="12.75">
      <c r="H1060">
        <v>48</v>
      </c>
      <c r="I1060">
        <v>40</v>
      </c>
      <c r="J1060">
        <v>41</v>
      </c>
      <c r="K1060">
        <v>42</v>
      </c>
      <c r="L1060">
        <v>49</v>
      </c>
    </row>
    <row r="1062" spans="1:8" ht="12.75">
      <c r="A1062" t="s">
        <v>11</v>
      </c>
      <c r="D1062" s="2">
        <f>F1057*H1062</f>
        <v>12.446944144166688</v>
      </c>
      <c r="E1062" t="s">
        <v>12</v>
      </c>
      <c r="H1062" s="2">
        <f>AVERAGE(H1051:L1060)</f>
        <v>42.28</v>
      </c>
    </row>
    <row r="1066" spans="1:5" ht="12.75">
      <c r="A1066" t="s">
        <v>39</v>
      </c>
      <c r="B1066" s="1" t="s">
        <v>0</v>
      </c>
      <c r="C1066" s="1"/>
      <c r="E1066" t="s">
        <v>6</v>
      </c>
    </row>
    <row r="1067" spans="1:5" ht="12.75">
      <c r="A1067" s="5">
        <v>406100</v>
      </c>
      <c r="B1067" s="1" t="s">
        <v>1</v>
      </c>
      <c r="C1067" s="1" t="s">
        <v>1</v>
      </c>
      <c r="D1067" s="1" t="s">
        <v>4</v>
      </c>
      <c r="E1067" t="s">
        <v>7</v>
      </c>
    </row>
    <row r="1068" spans="1:5" ht="12.75">
      <c r="A1068" s="5">
        <v>612800</v>
      </c>
      <c r="B1068" s="1" t="s">
        <v>2</v>
      </c>
      <c r="C1068" s="1" t="s">
        <v>3</v>
      </c>
      <c r="D1068" s="1" t="s">
        <v>5</v>
      </c>
      <c r="E1068" s="1" t="s">
        <v>3</v>
      </c>
    </row>
    <row r="1069" spans="2:12" ht="12.75">
      <c r="B1069" s="2">
        <f>C1069/2.54</f>
        <v>19.68503937007874</v>
      </c>
      <c r="C1069">
        <v>50</v>
      </c>
      <c r="D1069">
        <v>460.3</v>
      </c>
      <c r="E1069" s="2">
        <f>D1069/36.33</f>
        <v>12.669969721992844</v>
      </c>
      <c r="F1069" s="3">
        <f>E1069/C1069</f>
        <v>0.2533993944398569</v>
      </c>
      <c r="H1069">
        <v>56</v>
      </c>
      <c r="I1069">
        <v>81</v>
      </c>
      <c r="J1069">
        <v>51</v>
      </c>
      <c r="K1069">
        <v>52</v>
      </c>
      <c r="L1069">
        <v>40</v>
      </c>
    </row>
    <row r="1070" spans="2:12" ht="12.75">
      <c r="B1070" s="2">
        <f>C1070/2.54</f>
        <v>22.04724409448819</v>
      </c>
      <c r="C1070">
        <v>56</v>
      </c>
      <c r="D1070">
        <v>455.2</v>
      </c>
      <c r="E1070" s="2">
        <f>D1070/36.33</f>
        <v>12.529589870630334</v>
      </c>
      <c r="F1070" s="3">
        <f>E1070/C1070</f>
        <v>0.22374267626125596</v>
      </c>
      <c r="H1070">
        <v>57</v>
      </c>
      <c r="I1070">
        <v>81</v>
      </c>
      <c r="J1070">
        <v>50</v>
      </c>
      <c r="K1070">
        <v>53</v>
      </c>
      <c r="L1070">
        <v>35</v>
      </c>
    </row>
    <row r="1071" spans="2:12" ht="12.75">
      <c r="B1071" s="2">
        <f>C1071/2.54</f>
        <v>22.04724409448819</v>
      </c>
      <c r="C1071">
        <v>56</v>
      </c>
      <c r="D1071">
        <v>571.2</v>
      </c>
      <c r="E1071" s="2">
        <f>D1071/36.33</f>
        <v>15.722543352601159</v>
      </c>
      <c r="F1071" s="3">
        <f>E1071/C1071</f>
        <v>0.2807597027250207</v>
      </c>
      <c r="H1071">
        <v>56</v>
      </c>
      <c r="I1071">
        <v>79</v>
      </c>
      <c r="J1071">
        <v>50</v>
      </c>
      <c r="K1071">
        <v>52</v>
      </c>
      <c r="L1071">
        <v>32</v>
      </c>
    </row>
    <row r="1072" spans="2:12" ht="12.75">
      <c r="B1072" s="2">
        <f>C1072/2.54</f>
        <v>20.47244094488189</v>
      </c>
      <c r="C1072">
        <v>52</v>
      </c>
      <c r="D1072">
        <v>554.8</v>
      </c>
      <c r="E1072" s="2">
        <f>D1072/36.33</f>
        <v>15.271125791357004</v>
      </c>
      <c r="F1072" s="3">
        <f>E1072/C1072</f>
        <v>0.2936754959876347</v>
      </c>
      <c r="H1072">
        <v>48</v>
      </c>
      <c r="I1072">
        <v>25</v>
      </c>
      <c r="J1072">
        <v>51</v>
      </c>
      <c r="K1072">
        <v>48</v>
      </c>
      <c r="L1072">
        <v>35</v>
      </c>
    </row>
    <row r="1073" spans="2:12" ht="12.75">
      <c r="B1073" s="2">
        <f>C1073/2.54</f>
        <v>19.68503937007874</v>
      </c>
      <c r="C1073">
        <v>50</v>
      </c>
      <c r="D1073">
        <v>430</v>
      </c>
      <c r="E1073" s="2">
        <f>D1073/36.33</f>
        <v>11.835948252133225</v>
      </c>
      <c r="F1073" s="3">
        <f>E1073/C1073</f>
        <v>0.2367189650426645</v>
      </c>
      <c r="H1073">
        <v>48</v>
      </c>
      <c r="I1073">
        <v>30</v>
      </c>
      <c r="J1073">
        <v>49</v>
      </c>
      <c r="K1073">
        <v>55</v>
      </c>
      <c r="L1073">
        <v>28</v>
      </c>
    </row>
    <row r="1074" spans="6:12" ht="12.75">
      <c r="F1074" s="3"/>
      <c r="H1074">
        <v>54</v>
      </c>
      <c r="I1074">
        <v>40</v>
      </c>
      <c r="J1074">
        <v>52</v>
      </c>
      <c r="K1074">
        <v>51</v>
      </c>
      <c r="L1074">
        <v>47</v>
      </c>
    </row>
    <row r="1075" spans="6:12" ht="12.75">
      <c r="F1075" s="3">
        <f>AVERAGE(F1069:F1073)</f>
        <v>0.2576592468912865</v>
      </c>
      <c r="H1075">
        <v>58</v>
      </c>
      <c r="I1075">
        <v>43</v>
      </c>
      <c r="J1075">
        <v>54</v>
      </c>
      <c r="K1075">
        <v>49</v>
      </c>
      <c r="L1075">
        <v>48</v>
      </c>
    </row>
    <row r="1076" spans="8:12" ht="12.75">
      <c r="H1076">
        <v>59</v>
      </c>
      <c r="I1076">
        <v>48</v>
      </c>
      <c r="J1076">
        <v>52</v>
      </c>
      <c r="K1076">
        <v>46</v>
      </c>
      <c r="L1076">
        <v>46</v>
      </c>
    </row>
    <row r="1077" spans="8:12" ht="12.75">
      <c r="H1077">
        <v>57</v>
      </c>
      <c r="I1077">
        <v>51</v>
      </c>
      <c r="J1077">
        <v>55</v>
      </c>
      <c r="K1077">
        <v>35</v>
      </c>
      <c r="L1077">
        <v>42</v>
      </c>
    </row>
    <row r="1078" spans="8:12" ht="12.75">
      <c r="H1078">
        <v>52</v>
      </c>
      <c r="I1078">
        <v>52</v>
      </c>
      <c r="J1078">
        <v>51</v>
      </c>
      <c r="K1078">
        <v>38</v>
      </c>
      <c r="L1078">
        <v>33</v>
      </c>
    </row>
    <row r="1080" spans="1:8" ht="12.75">
      <c r="A1080" t="s">
        <v>11</v>
      </c>
      <c r="D1080" s="2">
        <f>F1075*H1080</f>
        <v>12.651069022362167</v>
      </c>
      <c r="E1080" t="s">
        <v>12</v>
      </c>
      <c r="H1080" s="3">
        <f>AVERAGE(H1069:L1078)</f>
        <v>49.1</v>
      </c>
    </row>
    <row r="1084" spans="1:5" ht="12.75">
      <c r="A1084" t="s">
        <v>40</v>
      </c>
      <c r="B1084" s="1" t="s">
        <v>0</v>
      </c>
      <c r="C1084" s="1"/>
      <c r="E1084" t="s">
        <v>6</v>
      </c>
    </row>
    <row r="1085" spans="1:5" ht="12.75">
      <c r="A1085" s="5">
        <v>405900</v>
      </c>
      <c r="B1085" s="1" t="s">
        <v>1</v>
      </c>
      <c r="C1085" s="1" t="s">
        <v>1</v>
      </c>
      <c r="D1085" s="1" t="s">
        <v>4</v>
      </c>
      <c r="E1085" t="s">
        <v>7</v>
      </c>
    </row>
    <row r="1086" spans="1:5" ht="12.75">
      <c r="A1086" s="5">
        <v>612800</v>
      </c>
      <c r="B1086" s="1" t="s">
        <v>2</v>
      </c>
      <c r="C1086" s="1" t="s">
        <v>3</v>
      </c>
      <c r="D1086" s="1" t="s">
        <v>5</v>
      </c>
      <c r="E1086" s="1" t="s">
        <v>3</v>
      </c>
    </row>
    <row r="1087" spans="2:12" ht="12.75">
      <c r="B1087" s="2">
        <f>C1087/2.54</f>
        <v>14.173228346456693</v>
      </c>
      <c r="C1087">
        <v>36</v>
      </c>
      <c r="D1087">
        <v>373.8</v>
      </c>
      <c r="E1087" s="2">
        <f>D1087/36.33</f>
        <v>10.289017341040463</v>
      </c>
      <c r="F1087" s="3">
        <f>E1087/C1087</f>
        <v>0.28580603725112397</v>
      </c>
      <c r="H1087">
        <v>43</v>
      </c>
      <c r="I1087">
        <v>59</v>
      </c>
      <c r="J1087">
        <v>44</v>
      </c>
      <c r="K1087">
        <v>51</v>
      </c>
      <c r="L1087">
        <v>54</v>
      </c>
    </row>
    <row r="1088" spans="2:12" ht="12.75">
      <c r="B1088" s="2">
        <f>C1088/2.54</f>
        <v>14.173228346456693</v>
      </c>
      <c r="C1088">
        <v>36</v>
      </c>
      <c r="D1088">
        <v>395.5</v>
      </c>
      <c r="E1088" s="2">
        <f>D1088/36.33</f>
        <v>10.886319845857418</v>
      </c>
      <c r="F1088" s="3">
        <f>E1088/C1088</f>
        <v>0.3023977734960394</v>
      </c>
      <c r="H1088">
        <v>46</v>
      </c>
      <c r="I1088">
        <v>54</v>
      </c>
      <c r="J1088">
        <v>46</v>
      </c>
      <c r="K1088">
        <v>52</v>
      </c>
      <c r="L1088">
        <v>54</v>
      </c>
    </row>
    <row r="1089" spans="2:12" ht="12.75">
      <c r="B1089" s="2">
        <f>C1089/2.54</f>
        <v>14.960629921259843</v>
      </c>
      <c r="C1089">
        <v>38</v>
      </c>
      <c r="D1089">
        <v>346.1</v>
      </c>
      <c r="E1089" s="2">
        <f>D1089/36.33</f>
        <v>9.526562069914672</v>
      </c>
      <c r="F1089" s="3">
        <f>E1089/C1089</f>
        <v>0.25069900183985977</v>
      </c>
      <c r="H1089">
        <v>55</v>
      </c>
      <c r="I1089">
        <v>56</v>
      </c>
      <c r="J1089">
        <v>46</v>
      </c>
      <c r="K1089">
        <v>50</v>
      </c>
      <c r="L1089">
        <v>54</v>
      </c>
    </row>
    <row r="1090" spans="2:12" ht="12.75">
      <c r="B1090" s="2">
        <f>C1090/2.54</f>
        <v>16.53543307086614</v>
      </c>
      <c r="C1090">
        <v>42</v>
      </c>
      <c r="D1090">
        <v>381.2</v>
      </c>
      <c r="E1090" s="2">
        <f>D1090/36.33</f>
        <v>10.49270575282136</v>
      </c>
      <c r="F1090" s="3">
        <f>E1090/C1090</f>
        <v>0.2498263274481276</v>
      </c>
      <c r="H1090">
        <v>54</v>
      </c>
      <c r="I1090">
        <v>60</v>
      </c>
      <c r="J1090">
        <v>46</v>
      </c>
      <c r="K1090">
        <v>50</v>
      </c>
      <c r="L1090">
        <v>55</v>
      </c>
    </row>
    <row r="1091" spans="2:12" ht="12.75">
      <c r="B1091" s="2">
        <f>C1091/2.54</f>
        <v>17.322834645669293</v>
      </c>
      <c r="C1091">
        <v>44</v>
      </c>
      <c r="D1091">
        <v>416.4</v>
      </c>
      <c r="E1091" s="2">
        <f>D1091/36.33</f>
        <v>11.461601981833196</v>
      </c>
      <c r="F1091" s="3">
        <f>E1091/C1091</f>
        <v>0.2604909541325726</v>
      </c>
      <c r="H1091">
        <v>54</v>
      </c>
      <c r="I1091">
        <v>60</v>
      </c>
      <c r="J1091">
        <v>45</v>
      </c>
      <c r="K1091">
        <v>50</v>
      </c>
      <c r="L1091">
        <v>49</v>
      </c>
    </row>
    <row r="1092" spans="6:12" ht="12.75">
      <c r="F1092" s="3"/>
      <c r="H1092">
        <v>52</v>
      </c>
      <c r="I1092">
        <v>50</v>
      </c>
      <c r="J1092">
        <v>48</v>
      </c>
      <c r="K1092">
        <v>54</v>
      </c>
      <c r="L1092">
        <v>51</v>
      </c>
    </row>
    <row r="1093" spans="6:12" ht="12.75">
      <c r="F1093" s="3">
        <f>AVERAGE(F1087:F1091)</f>
        <v>0.2698440188335447</v>
      </c>
      <c r="H1093">
        <v>53</v>
      </c>
      <c r="I1093">
        <v>54</v>
      </c>
      <c r="J1093">
        <v>47</v>
      </c>
      <c r="K1093">
        <v>54</v>
      </c>
      <c r="L1093">
        <v>48</v>
      </c>
    </row>
    <row r="1094" spans="8:12" ht="12.75">
      <c r="H1094">
        <v>54</v>
      </c>
      <c r="I1094">
        <v>53</v>
      </c>
      <c r="J1094">
        <v>46</v>
      </c>
      <c r="K1094">
        <v>52</v>
      </c>
      <c r="L1094">
        <v>53</v>
      </c>
    </row>
    <row r="1095" spans="8:12" ht="12.75">
      <c r="H1095">
        <v>53</v>
      </c>
      <c r="I1095">
        <v>39</v>
      </c>
      <c r="J1095">
        <v>47</v>
      </c>
      <c r="K1095">
        <v>52</v>
      </c>
      <c r="L1095">
        <v>46</v>
      </c>
    </row>
    <row r="1096" spans="8:12" ht="12.75">
      <c r="H1096">
        <v>52</v>
      </c>
      <c r="I1096">
        <v>39</v>
      </c>
      <c r="J1096">
        <v>48</v>
      </c>
      <c r="K1096">
        <v>54</v>
      </c>
      <c r="L1096">
        <v>53</v>
      </c>
    </row>
    <row r="1097" spans="8:12" ht="12.75">
      <c r="H1097">
        <v>54</v>
      </c>
      <c r="I1097">
        <v>44</v>
      </c>
      <c r="J1097">
        <v>50</v>
      </c>
      <c r="K1097">
        <v>54</v>
      </c>
      <c r="L1097">
        <v>49</v>
      </c>
    </row>
    <row r="1098" spans="1:8" ht="12.75">
      <c r="A1098" t="s">
        <v>11</v>
      </c>
      <c r="D1098" s="2">
        <f>F1093*H1098</f>
        <v>13.68845113719254</v>
      </c>
      <c r="E1098" t="s">
        <v>12</v>
      </c>
      <c r="H1098" s="2">
        <f>AVERAGE(H1087:L1097)</f>
        <v>50.72727272727273</v>
      </c>
    </row>
    <row r="1102" spans="1:5" ht="12.75">
      <c r="A1102" t="s">
        <v>41</v>
      </c>
      <c r="B1102" s="1" t="s">
        <v>0</v>
      </c>
      <c r="C1102" s="1"/>
      <c r="E1102" t="s">
        <v>6</v>
      </c>
    </row>
    <row r="1103" spans="1:5" ht="12.75">
      <c r="A1103" s="5">
        <v>405700</v>
      </c>
      <c r="B1103" s="1" t="s">
        <v>1</v>
      </c>
      <c r="C1103" s="1" t="s">
        <v>1</v>
      </c>
      <c r="D1103" s="1" t="s">
        <v>4</v>
      </c>
      <c r="E1103" t="s">
        <v>7</v>
      </c>
    </row>
    <row r="1104" spans="1:5" ht="12.75">
      <c r="A1104" s="5">
        <v>612800</v>
      </c>
      <c r="B1104" s="1" t="s">
        <v>2</v>
      </c>
      <c r="C1104" s="1" t="s">
        <v>3</v>
      </c>
      <c r="D1104" s="1" t="s">
        <v>5</v>
      </c>
      <c r="E1104" s="1" t="s">
        <v>3</v>
      </c>
    </row>
    <row r="1105" spans="2:12" ht="12.75">
      <c r="B1105" s="2">
        <f>C1105/2.54</f>
        <v>18.89763779527559</v>
      </c>
      <c r="C1105">
        <v>48</v>
      </c>
      <c r="D1105">
        <v>604.3</v>
      </c>
      <c r="E1105" s="2">
        <f>D1105/36.33</f>
        <v>16.6336361134049</v>
      </c>
      <c r="F1105" s="3">
        <f>E1105/C1105</f>
        <v>0.3465340856959354</v>
      </c>
      <c r="H1105">
        <v>37</v>
      </c>
      <c r="I1105">
        <v>43</v>
      </c>
      <c r="J1105">
        <v>40</v>
      </c>
      <c r="K1105">
        <v>33</v>
      </c>
      <c r="L1105">
        <v>37</v>
      </c>
    </row>
    <row r="1106" spans="2:12" ht="12.75">
      <c r="B1106" s="2">
        <f>C1106/2.54</f>
        <v>17.322834645669293</v>
      </c>
      <c r="C1106">
        <v>44</v>
      </c>
      <c r="D1106">
        <v>596.4</v>
      </c>
      <c r="E1106" s="2">
        <f>D1106/36.33</f>
        <v>16.416184971098264</v>
      </c>
      <c r="F1106" s="3">
        <f>E1106/C1106</f>
        <v>0.373095112979506</v>
      </c>
      <c r="H1106">
        <v>38</v>
      </c>
      <c r="I1106">
        <v>41</v>
      </c>
      <c r="J1106">
        <v>42</v>
      </c>
      <c r="K1106">
        <v>38</v>
      </c>
      <c r="L1106">
        <v>38</v>
      </c>
    </row>
    <row r="1107" spans="2:12" ht="12.75">
      <c r="B1107" s="2">
        <f>C1107/2.54</f>
        <v>16.929133858267715</v>
      </c>
      <c r="C1107">
        <v>43</v>
      </c>
      <c r="D1107">
        <v>530.9</v>
      </c>
      <c r="E1107" s="2">
        <f>D1107/36.33</f>
        <v>14.61326727222681</v>
      </c>
      <c r="F1107" s="3">
        <f>E1107/C1107</f>
        <v>0.33984342493550723</v>
      </c>
      <c r="H1107">
        <v>38</v>
      </c>
      <c r="I1107">
        <v>36</v>
      </c>
      <c r="J1107">
        <v>46</v>
      </c>
      <c r="K1107">
        <v>44</v>
      </c>
      <c r="L1107">
        <v>36</v>
      </c>
    </row>
    <row r="1108" spans="2:12" ht="12.75">
      <c r="B1108" s="2">
        <f>C1108/2.54</f>
        <v>17.716535433070867</v>
      </c>
      <c r="C1108">
        <v>45</v>
      </c>
      <c r="D1108">
        <v>546.2</v>
      </c>
      <c r="E1108" s="2">
        <f>D1108/36.33</f>
        <v>15.034406826314342</v>
      </c>
      <c r="F1108" s="3">
        <f>E1108/C1108</f>
        <v>0.334097929473652</v>
      </c>
      <c r="H1108">
        <v>42</v>
      </c>
      <c r="I1108">
        <v>37</v>
      </c>
      <c r="J1108">
        <v>39</v>
      </c>
      <c r="K1108">
        <v>44</v>
      </c>
      <c r="L1108">
        <v>35</v>
      </c>
    </row>
    <row r="1109" spans="2:12" ht="12.75">
      <c r="B1109" s="2">
        <f>C1109/2.54</f>
        <v>13.779527559055119</v>
      </c>
      <c r="C1109">
        <v>35</v>
      </c>
      <c r="D1109">
        <v>329.7</v>
      </c>
      <c r="E1109" s="2">
        <f>D1109/36.33</f>
        <v>9.07514450867052</v>
      </c>
      <c r="F1109" s="3">
        <f>E1109/C1109</f>
        <v>0.259289843104872</v>
      </c>
      <c r="H1109">
        <v>40</v>
      </c>
      <c r="I1109">
        <v>34</v>
      </c>
      <c r="J1109">
        <v>28</v>
      </c>
      <c r="K1109">
        <v>43</v>
      </c>
      <c r="L1109">
        <v>40</v>
      </c>
    </row>
    <row r="1110" spans="6:12" ht="12.75">
      <c r="F1110" s="3"/>
      <c r="H1110">
        <v>47</v>
      </c>
      <c r="I1110">
        <v>35</v>
      </c>
      <c r="J1110">
        <v>21</v>
      </c>
      <c r="K1110">
        <v>44</v>
      </c>
      <c r="L1110">
        <v>40</v>
      </c>
    </row>
    <row r="1111" spans="6:12" ht="12.75">
      <c r="F1111" s="3">
        <f>AVERAGE(F1105:F1109)</f>
        <v>0.33057207923789456</v>
      </c>
      <c r="H1111">
        <v>46</v>
      </c>
      <c r="I1111">
        <v>42</v>
      </c>
      <c r="J1111">
        <v>31</v>
      </c>
      <c r="K1111">
        <v>41</v>
      </c>
      <c r="L1111">
        <v>37</v>
      </c>
    </row>
    <row r="1112" spans="8:12" ht="12.75">
      <c r="H1112">
        <v>43</v>
      </c>
      <c r="I1112">
        <v>42</v>
      </c>
      <c r="J1112">
        <v>44</v>
      </c>
      <c r="K1112">
        <v>42</v>
      </c>
      <c r="L1112">
        <v>38</v>
      </c>
    </row>
    <row r="1113" spans="8:12" ht="12.75">
      <c r="H1113">
        <v>42</v>
      </c>
      <c r="I1113">
        <v>42</v>
      </c>
      <c r="J1113">
        <v>37</v>
      </c>
      <c r="K1113">
        <v>42</v>
      </c>
      <c r="L1113">
        <v>37</v>
      </c>
    </row>
    <row r="1114" spans="8:12" ht="12.75">
      <c r="H1114">
        <v>44</v>
      </c>
      <c r="I1114">
        <v>42</v>
      </c>
      <c r="J1114">
        <v>35</v>
      </c>
      <c r="K1114">
        <v>41</v>
      </c>
      <c r="L1114">
        <v>37</v>
      </c>
    </row>
    <row r="1116" spans="1:8" ht="12.75">
      <c r="A1116" t="s">
        <v>11</v>
      </c>
      <c r="D1116" s="2">
        <f>F1111*H1116</f>
        <v>12.965036947710225</v>
      </c>
      <c r="E1116" t="s">
        <v>12</v>
      </c>
      <c r="H1116" s="2">
        <f>AVERAGE(H1105:L1114)</f>
        <v>39.22</v>
      </c>
    </row>
    <row r="1120" spans="1:5" ht="12.75">
      <c r="A1120" t="s">
        <v>42</v>
      </c>
      <c r="B1120" s="1" t="s">
        <v>0</v>
      </c>
      <c r="C1120" s="1"/>
      <c r="E1120" t="s">
        <v>6</v>
      </c>
    </row>
    <row r="1121" spans="1:5" ht="12.75">
      <c r="A1121" s="5">
        <v>405570</v>
      </c>
      <c r="B1121" s="1" t="s">
        <v>1</v>
      </c>
      <c r="C1121" s="1" t="s">
        <v>1</v>
      </c>
      <c r="D1121" s="1" t="s">
        <v>4</v>
      </c>
      <c r="E1121" t="s">
        <v>7</v>
      </c>
    </row>
    <row r="1122" spans="1:5" ht="12.75">
      <c r="A1122" s="5">
        <v>612800</v>
      </c>
      <c r="B1122" s="1" t="s">
        <v>2</v>
      </c>
      <c r="C1122" s="1" t="s">
        <v>3</v>
      </c>
      <c r="D1122" s="1" t="s">
        <v>5</v>
      </c>
      <c r="E1122" s="1" t="s">
        <v>3</v>
      </c>
    </row>
    <row r="1123" spans="2:12" ht="12.75">
      <c r="B1123" s="2">
        <f>C1123/2.54</f>
        <v>16.929133858267715</v>
      </c>
      <c r="C1123">
        <v>43</v>
      </c>
      <c r="D1123">
        <v>469.5</v>
      </c>
      <c r="E1123" s="2">
        <f>D1123/36.33</f>
        <v>12.923203963666392</v>
      </c>
      <c r="F1123" s="3">
        <f>E1123/C1123</f>
        <v>0.3005396270620091</v>
      </c>
      <c r="H1123">
        <v>38</v>
      </c>
      <c r="I1123">
        <v>37</v>
      </c>
      <c r="J1123">
        <v>33</v>
      </c>
      <c r="K1123">
        <v>25</v>
      </c>
      <c r="L1123">
        <v>37</v>
      </c>
    </row>
    <row r="1124" spans="2:12" ht="12.75">
      <c r="B1124" s="2">
        <f>C1124/2.54</f>
        <v>16.929133858267715</v>
      </c>
      <c r="C1124">
        <v>43</v>
      </c>
      <c r="D1124">
        <v>545.5</v>
      </c>
      <c r="E1124" s="2">
        <f>D1124/36.33</f>
        <v>15.01513900357831</v>
      </c>
      <c r="F1124" s="3">
        <f>E1124/C1124</f>
        <v>0.349189279152984</v>
      </c>
      <c r="H1124">
        <v>38</v>
      </c>
      <c r="I1124">
        <v>39</v>
      </c>
      <c r="J1124">
        <v>34</v>
      </c>
      <c r="K1124">
        <v>28</v>
      </c>
      <c r="L1124">
        <v>36</v>
      </c>
    </row>
    <row r="1125" spans="2:12" ht="12.75">
      <c r="B1125" s="2">
        <f>C1125/2.54</f>
        <v>18.503937007874015</v>
      </c>
      <c r="C1125">
        <v>47</v>
      </c>
      <c r="D1125">
        <v>480</v>
      </c>
      <c r="E1125" s="2">
        <f>D1125/36.33</f>
        <v>13.212221304706855</v>
      </c>
      <c r="F1125" s="3">
        <f>E1125/C1125</f>
        <v>0.28111109158950753</v>
      </c>
      <c r="H1125">
        <v>37</v>
      </c>
      <c r="I1125">
        <v>38</v>
      </c>
      <c r="J1125">
        <v>35</v>
      </c>
      <c r="K1125">
        <v>28</v>
      </c>
      <c r="L1125">
        <v>34</v>
      </c>
    </row>
    <row r="1126" spans="2:12" ht="12.75">
      <c r="B1126" s="2">
        <f>C1126/2.54</f>
        <v>18.11023622047244</v>
      </c>
      <c r="C1126">
        <v>46</v>
      </c>
      <c r="D1126">
        <v>525.3</v>
      </c>
      <c r="E1126" s="2">
        <f>D1126/36.33</f>
        <v>14.459124690338562</v>
      </c>
      <c r="F1126" s="3">
        <f>E1126/C1126</f>
        <v>0.3143287976160557</v>
      </c>
      <c r="H1126">
        <v>39</v>
      </c>
      <c r="I1126">
        <v>40</v>
      </c>
      <c r="J1126">
        <v>34</v>
      </c>
      <c r="K1126">
        <v>28</v>
      </c>
      <c r="L1126">
        <v>36</v>
      </c>
    </row>
    <row r="1127" spans="2:12" ht="12.75">
      <c r="B1127" s="2">
        <f>C1127/2.54</f>
        <v>16.53543307086614</v>
      </c>
      <c r="C1127">
        <v>42</v>
      </c>
      <c r="D1127" s="10">
        <v>449.5</v>
      </c>
      <c r="E1127" s="2">
        <f>D1127/36.33</f>
        <v>12.37269474263694</v>
      </c>
      <c r="F1127" s="3">
        <f>E1127/C1127</f>
        <v>0.29458797006278425</v>
      </c>
      <c r="H1127">
        <v>35</v>
      </c>
      <c r="I1127">
        <v>39</v>
      </c>
      <c r="J1127">
        <v>30</v>
      </c>
      <c r="K1127">
        <v>32</v>
      </c>
      <c r="L1127">
        <v>33</v>
      </c>
    </row>
    <row r="1128" spans="6:12" ht="12.75">
      <c r="F1128" s="3"/>
      <c r="H1128">
        <v>33</v>
      </c>
      <c r="I1128">
        <v>40</v>
      </c>
      <c r="J1128">
        <v>31</v>
      </c>
      <c r="K1128">
        <v>33</v>
      </c>
      <c r="L1128">
        <v>34</v>
      </c>
    </row>
    <row r="1129" spans="6:12" ht="12.75">
      <c r="F1129" s="3">
        <f>AVERAGE(F1123:F1127)</f>
        <v>0.3079513530966681</v>
      </c>
      <c r="H1129">
        <v>30</v>
      </c>
      <c r="I1129">
        <v>38</v>
      </c>
      <c r="J1129">
        <v>27</v>
      </c>
      <c r="K1129">
        <v>38</v>
      </c>
      <c r="L1129">
        <v>31</v>
      </c>
    </row>
    <row r="1130" spans="8:12" ht="12.75">
      <c r="H1130">
        <v>36</v>
      </c>
      <c r="I1130">
        <v>34</v>
      </c>
      <c r="J1130">
        <v>27</v>
      </c>
      <c r="K1130">
        <v>38</v>
      </c>
      <c r="L1130">
        <v>31</v>
      </c>
    </row>
    <row r="1131" spans="8:12" ht="12.75">
      <c r="H1131">
        <v>35</v>
      </c>
      <c r="I1131">
        <v>45</v>
      </c>
      <c r="J1131">
        <v>32</v>
      </c>
      <c r="K1131">
        <v>37</v>
      </c>
      <c r="L1131">
        <v>35</v>
      </c>
    </row>
    <row r="1132" spans="8:12" ht="12.75">
      <c r="H1132">
        <v>30</v>
      </c>
      <c r="I1132">
        <v>31</v>
      </c>
      <c r="J1132">
        <v>26</v>
      </c>
      <c r="K1132">
        <v>36</v>
      </c>
      <c r="L1132">
        <v>32</v>
      </c>
    </row>
    <row r="1134" spans="1:8" ht="12.75">
      <c r="A1134" t="s">
        <v>11</v>
      </c>
      <c r="D1134" s="2">
        <f>F1129*H1134</f>
        <v>10.488823086472516</v>
      </c>
      <c r="E1134" t="s">
        <v>12</v>
      </c>
      <c r="H1134" s="2">
        <f>AVERAGE(H1123:L1132)</f>
        <v>34.06</v>
      </c>
    </row>
    <row r="1137" spans="1:7" ht="12.75">
      <c r="A1137" t="s">
        <v>43</v>
      </c>
      <c r="E1137" s="2">
        <f>(D1134+D1116+D1098+D1080+D1062+D1044)/6</f>
        <v>11.619100955468303</v>
      </c>
      <c r="F1137" t="s">
        <v>12</v>
      </c>
      <c r="G1137" s="4">
        <v>37041</v>
      </c>
    </row>
    <row r="1138" ht="12.75">
      <c r="E1138" s="3">
        <f>(F1129+F1111+F1093+F1075+F1057+F1039)/6</f>
        <v>0.28371766983714336</v>
      </c>
    </row>
    <row r="1139" ht="12.75">
      <c r="E1139" s="2">
        <f>(H1134+H1116+H1098+H1080+H1062+H1044)/6</f>
        <v>41.04787878787879</v>
      </c>
    </row>
    <row r="1140" spans="1:13" ht="12.75">
      <c r="A1140" s="6" t="s">
        <v>44</v>
      </c>
      <c r="B1140" s="6" t="s">
        <v>44</v>
      </c>
      <c r="C1140" s="6" t="s">
        <v>44</v>
      </c>
      <c r="D1140" s="6" t="s">
        <v>44</v>
      </c>
      <c r="E1140" s="6" t="s">
        <v>44</v>
      </c>
      <c r="F1140" s="6" t="s">
        <v>44</v>
      </c>
      <c r="G1140" s="6" t="s">
        <v>44</v>
      </c>
      <c r="H1140" s="6" t="s">
        <v>44</v>
      </c>
      <c r="I1140" s="6" t="s">
        <v>44</v>
      </c>
      <c r="J1140" s="6" t="s">
        <v>44</v>
      </c>
      <c r="K1140" s="6" t="s">
        <v>44</v>
      </c>
      <c r="L1140" s="6" t="s">
        <v>44</v>
      </c>
      <c r="M1140" s="6" t="s">
        <v>44</v>
      </c>
    </row>
    <row r="1141" spans="1:11" ht="12.75">
      <c r="A1141" t="s">
        <v>36</v>
      </c>
      <c r="G1141" t="s">
        <v>8</v>
      </c>
      <c r="K1141" s="4">
        <v>37042</v>
      </c>
    </row>
    <row r="1142" spans="7:11" ht="14.25">
      <c r="G1142" t="s">
        <v>10</v>
      </c>
      <c r="K1142" s="8">
        <v>0.375</v>
      </c>
    </row>
    <row r="1144" spans="1:5" ht="12.75">
      <c r="A1144" t="s">
        <v>37</v>
      </c>
      <c r="B1144" s="1" t="s">
        <v>0</v>
      </c>
      <c r="C1144" s="1"/>
      <c r="E1144" t="s">
        <v>6</v>
      </c>
    </row>
    <row r="1145" spans="1:5" ht="12.75">
      <c r="A1145" s="5">
        <v>406500</v>
      </c>
      <c r="B1145" s="1" t="s">
        <v>1</v>
      </c>
      <c r="C1145" s="1" t="s">
        <v>1</v>
      </c>
      <c r="D1145" s="1" t="s">
        <v>4</v>
      </c>
      <c r="E1145" t="s">
        <v>7</v>
      </c>
    </row>
    <row r="1146" spans="1:5" ht="12.75">
      <c r="A1146" s="5">
        <v>612800</v>
      </c>
      <c r="B1146" s="1" t="s">
        <v>2</v>
      </c>
      <c r="C1146" s="1" t="s">
        <v>3</v>
      </c>
      <c r="D1146" s="1" t="s">
        <v>5</v>
      </c>
      <c r="E1146" s="1" t="s">
        <v>3</v>
      </c>
    </row>
    <row r="1147" spans="2:12" ht="12.75">
      <c r="B1147" s="2">
        <f>C1147/2.54</f>
        <v>6.299212598425196</v>
      </c>
      <c r="C1147">
        <v>16</v>
      </c>
      <c r="D1147">
        <v>90.7</v>
      </c>
      <c r="E1147" s="2">
        <f>D1147/36.33</f>
        <v>2.496559317368566</v>
      </c>
      <c r="F1147" s="3">
        <f>E1147/C1147</f>
        <v>0.15603495733553538</v>
      </c>
      <c r="H1147">
        <v>32</v>
      </c>
      <c r="I1147">
        <v>28</v>
      </c>
      <c r="J1147">
        <v>30</v>
      </c>
      <c r="K1147">
        <v>25</v>
      </c>
      <c r="L1147">
        <v>40</v>
      </c>
    </row>
    <row r="1148" spans="2:12" ht="12.75">
      <c r="B1148" s="2">
        <f>C1148/2.54</f>
        <v>7.874015748031496</v>
      </c>
      <c r="C1148">
        <v>20</v>
      </c>
      <c r="D1148">
        <v>145.5</v>
      </c>
      <c r="E1148" s="2">
        <f>D1148/36.33</f>
        <v>4.004954582989265</v>
      </c>
      <c r="F1148" s="3">
        <f>E1148/C1148</f>
        <v>0.20024772914946326</v>
      </c>
      <c r="H1148">
        <v>35</v>
      </c>
      <c r="I1148">
        <v>25</v>
      </c>
      <c r="J1148">
        <v>31</v>
      </c>
      <c r="K1148">
        <v>25</v>
      </c>
      <c r="L1148">
        <v>41</v>
      </c>
    </row>
    <row r="1149" spans="2:12" ht="12.75">
      <c r="B1149" s="2">
        <f>C1149/2.54</f>
        <v>5.511811023622047</v>
      </c>
      <c r="C1149">
        <v>14</v>
      </c>
      <c r="D1149">
        <v>97</v>
      </c>
      <c r="E1149" s="2">
        <f>D1149/36.33</f>
        <v>2.6699697219928433</v>
      </c>
      <c r="F1149" s="3">
        <f>E1149/C1149</f>
        <v>0.1907121229994888</v>
      </c>
      <c r="H1149">
        <v>34</v>
      </c>
      <c r="I1149">
        <v>26</v>
      </c>
      <c r="J1149">
        <v>31</v>
      </c>
      <c r="K1149">
        <v>25</v>
      </c>
      <c r="L1149">
        <v>42</v>
      </c>
    </row>
    <row r="1150" spans="2:12" ht="12.75">
      <c r="B1150" s="2">
        <f>C1150/2.54</f>
        <v>7.874015748031496</v>
      </c>
      <c r="C1150">
        <v>20</v>
      </c>
      <c r="D1150">
        <v>137</v>
      </c>
      <c r="E1150" s="2">
        <f>D1150/36.33</f>
        <v>3.770988164051748</v>
      </c>
      <c r="F1150" s="3">
        <f>E1150/C1150</f>
        <v>0.18854940820258742</v>
      </c>
      <c r="H1150">
        <v>31</v>
      </c>
      <c r="I1150">
        <v>24</v>
      </c>
      <c r="J1150">
        <v>30</v>
      </c>
      <c r="K1150">
        <v>25</v>
      </c>
      <c r="L1150">
        <v>42</v>
      </c>
    </row>
    <row r="1151" spans="2:12" ht="12.75">
      <c r="B1151" s="2">
        <f>C1151/2.54</f>
        <v>7.086614173228346</v>
      </c>
      <c r="C1151">
        <v>18</v>
      </c>
      <c r="D1151">
        <v>106.2</v>
      </c>
      <c r="E1151" s="2">
        <f>D1151/36.33</f>
        <v>2.9232039636663916</v>
      </c>
      <c r="F1151" s="3">
        <f>E1151/C1151</f>
        <v>0.1624002202036884</v>
      </c>
      <c r="H1151">
        <v>30</v>
      </c>
      <c r="I1151">
        <v>25</v>
      </c>
      <c r="J1151">
        <v>30</v>
      </c>
      <c r="K1151">
        <v>23</v>
      </c>
      <c r="L1151">
        <v>40</v>
      </c>
    </row>
    <row r="1152" spans="6:12" ht="12.75">
      <c r="F1152" s="3"/>
      <c r="H1152">
        <v>32</v>
      </c>
      <c r="I1152">
        <v>26</v>
      </c>
      <c r="J1152">
        <v>30</v>
      </c>
      <c r="K1152">
        <v>23</v>
      </c>
      <c r="L1152">
        <v>38</v>
      </c>
    </row>
    <row r="1153" spans="6:12" ht="12.75">
      <c r="F1153" s="3">
        <f>AVERAGE(F1147:F1151)</f>
        <v>0.17958888757815264</v>
      </c>
      <c r="H1153">
        <v>31</v>
      </c>
      <c r="I1153">
        <v>27</v>
      </c>
      <c r="J1153">
        <v>27</v>
      </c>
      <c r="K1153">
        <v>22</v>
      </c>
      <c r="L1153">
        <v>40</v>
      </c>
    </row>
    <row r="1154" spans="8:12" ht="12.75">
      <c r="H1154">
        <v>31</v>
      </c>
      <c r="I1154">
        <v>26</v>
      </c>
      <c r="J1154">
        <v>24</v>
      </c>
      <c r="K1154">
        <v>23</v>
      </c>
      <c r="L1154">
        <v>41</v>
      </c>
    </row>
    <row r="1155" spans="8:12" ht="12.75">
      <c r="H1155">
        <v>29</v>
      </c>
      <c r="I1155">
        <v>29</v>
      </c>
      <c r="J1155">
        <v>22</v>
      </c>
      <c r="K1155">
        <v>26</v>
      </c>
      <c r="L1155">
        <v>29</v>
      </c>
    </row>
    <row r="1156" spans="8:12" ht="12.75">
      <c r="H1156">
        <v>29</v>
      </c>
      <c r="I1156">
        <v>31</v>
      </c>
      <c r="J1156">
        <v>20</v>
      </c>
      <c r="K1156">
        <v>32</v>
      </c>
      <c r="L1156">
        <v>37</v>
      </c>
    </row>
    <row r="1158" spans="1:8" ht="12.75">
      <c r="A1158" t="s">
        <v>11</v>
      </c>
      <c r="D1158" s="2">
        <f>F1153*H1158</f>
        <v>5.369707738586763</v>
      </c>
      <c r="E1158" t="s">
        <v>12</v>
      </c>
      <c r="H1158" s="2">
        <f>AVERAGE(H1147:L1156)</f>
        <v>29.9</v>
      </c>
    </row>
    <row r="1162" spans="1:5" ht="12.75">
      <c r="A1162" t="s">
        <v>38</v>
      </c>
      <c r="B1162" s="1" t="s">
        <v>0</v>
      </c>
      <c r="C1162" s="1"/>
      <c r="E1162" t="s">
        <v>6</v>
      </c>
    </row>
    <row r="1163" spans="1:5" ht="12.75">
      <c r="A1163" s="5">
        <v>406300</v>
      </c>
      <c r="B1163" s="1" t="s">
        <v>1</v>
      </c>
      <c r="C1163" s="1" t="s">
        <v>1</v>
      </c>
      <c r="D1163" s="1" t="s">
        <v>4</v>
      </c>
      <c r="E1163" t="s">
        <v>7</v>
      </c>
    </row>
    <row r="1164" spans="1:5" ht="12.75">
      <c r="A1164" s="5">
        <v>612800</v>
      </c>
      <c r="B1164" s="1" t="s">
        <v>2</v>
      </c>
      <c r="C1164" s="1" t="s">
        <v>3</v>
      </c>
      <c r="D1164" s="1" t="s">
        <v>5</v>
      </c>
      <c r="E1164" s="1" t="s">
        <v>3</v>
      </c>
    </row>
    <row r="1165" spans="2:12" ht="12.75">
      <c r="B1165" s="2">
        <f>C1165/2.54</f>
        <v>15.748031496062993</v>
      </c>
      <c r="C1165">
        <v>40</v>
      </c>
      <c r="D1165">
        <v>400.3</v>
      </c>
      <c r="E1165" s="2">
        <f>D1165/36.33</f>
        <v>11.018442058904487</v>
      </c>
      <c r="F1165" s="3">
        <f>E1165/C1165</f>
        <v>0.2754610514726122</v>
      </c>
      <c r="H1165">
        <v>27</v>
      </c>
      <c r="I1165">
        <v>50</v>
      </c>
      <c r="J1165">
        <v>44</v>
      </c>
      <c r="K1165">
        <v>38</v>
      </c>
      <c r="L1165">
        <v>38</v>
      </c>
    </row>
    <row r="1166" spans="2:12" ht="12.75">
      <c r="B1166" s="2">
        <f>C1166/2.54</f>
        <v>15.748031496062993</v>
      </c>
      <c r="C1166">
        <v>40</v>
      </c>
      <c r="D1166">
        <v>278.6</v>
      </c>
      <c r="E1166" s="2">
        <f>D1166/36.33</f>
        <v>7.668593448940271</v>
      </c>
      <c r="F1166" s="3">
        <f>E1166/C1166</f>
        <v>0.19171483622350677</v>
      </c>
      <c r="H1166">
        <v>34</v>
      </c>
      <c r="I1166">
        <v>30</v>
      </c>
      <c r="J1166">
        <v>40</v>
      </c>
      <c r="K1166">
        <v>33</v>
      </c>
      <c r="L1166">
        <v>36</v>
      </c>
    </row>
    <row r="1167" spans="2:12" ht="12.75">
      <c r="B1167" s="2">
        <f>C1167/2.54</f>
        <v>13.779527559055119</v>
      </c>
      <c r="C1167">
        <v>35</v>
      </c>
      <c r="D1167">
        <v>364.3</v>
      </c>
      <c r="E1167" s="2">
        <f>D1167/36.33</f>
        <v>10.027525461051473</v>
      </c>
      <c r="F1167" s="3">
        <f>E1167/C1167</f>
        <v>0.28650072745861355</v>
      </c>
      <c r="H1167">
        <v>36</v>
      </c>
      <c r="I1167">
        <v>41</v>
      </c>
      <c r="J1167">
        <v>46</v>
      </c>
      <c r="K1167">
        <v>35</v>
      </c>
      <c r="L1167">
        <v>32</v>
      </c>
    </row>
    <row r="1168" spans="2:12" ht="12.75">
      <c r="B1168" s="2">
        <f>C1168/2.54</f>
        <v>13.385826771653543</v>
      </c>
      <c r="C1168">
        <v>34</v>
      </c>
      <c r="D1168">
        <v>270.7</v>
      </c>
      <c r="E1168" s="2">
        <f>D1168/36.33</f>
        <v>7.451142306633636</v>
      </c>
      <c r="F1168" s="3">
        <f>E1168/C1168</f>
        <v>0.21915124431275398</v>
      </c>
      <c r="H1168">
        <v>28</v>
      </c>
      <c r="I1168">
        <v>40</v>
      </c>
      <c r="J1168">
        <v>42</v>
      </c>
      <c r="K1168">
        <v>36</v>
      </c>
      <c r="L1168">
        <v>35</v>
      </c>
    </row>
    <row r="1169" spans="2:12" ht="12.75">
      <c r="B1169" s="2">
        <f>C1169/2.54</f>
        <v>13.779527559055119</v>
      </c>
      <c r="C1169">
        <v>35</v>
      </c>
      <c r="D1169">
        <v>320.9</v>
      </c>
      <c r="E1169" s="2">
        <f>D1169/36.33</f>
        <v>8.83292045141756</v>
      </c>
      <c r="F1169" s="3">
        <f>E1169/C1169</f>
        <v>0.25236915575478747</v>
      </c>
      <c r="H1169">
        <v>45</v>
      </c>
      <c r="I1169">
        <v>54</v>
      </c>
      <c r="J1169">
        <v>54</v>
      </c>
      <c r="K1169">
        <v>39</v>
      </c>
      <c r="L1169">
        <v>45</v>
      </c>
    </row>
    <row r="1170" spans="6:12" ht="12.75">
      <c r="F1170" s="3"/>
      <c r="H1170">
        <v>43</v>
      </c>
      <c r="I1170">
        <v>38</v>
      </c>
      <c r="J1170">
        <v>44</v>
      </c>
      <c r="K1170">
        <v>39</v>
      </c>
      <c r="L1170">
        <v>46</v>
      </c>
    </row>
    <row r="1171" spans="6:12" ht="12.75">
      <c r="F1171" s="3">
        <f>AVERAGE(F1165:F1169)</f>
        <v>0.2450394030444548</v>
      </c>
      <c r="H1171">
        <v>32</v>
      </c>
      <c r="I1171">
        <v>40</v>
      </c>
      <c r="J1171">
        <v>39</v>
      </c>
      <c r="K1171">
        <v>42</v>
      </c>
      <c r="L1171">
        <v>50</v>
      </c>
    </row>
    <row r="1172" spans="8:12" ht="12.75">
      <c r="H1172">
        <v>43</v>
      </c>
      <c r="I1172">
        <v>51</v>
      </c>
      <c r="J1172">
        <v>37</v>
      </c>
      <c r="K1172">
        <v>44</v>
      </c>
      <c r="L1172">
        <v>41</v>
      </c>
    </row>
    <row r="1173" spans="8:12" ht="12.75">
      <c r="H1173">
        <v>42</v>
      </c>
      <c r="I1173">
        <v>52</v>
      </c>
      <c r="J1173">
        <v>41</v>
      </c>
      <c r="K1173">
        <v>46</v>
      </c>
      <c r="L1173">
        <v>46</v>
      </c>
    </row>
    <row r="1174" spans="8:12" ht="12.75">
      <c r="H1174">
        <v>37</v>
      </c>
      <c r="I1174">
        <v>44</v>
      </c>
      <c r="J1174">
        <v>34</v>
      </c>
      <c r="K1174">
        <v>46</v>
      </c>
      <c r="L1174">
        <v>42</v>
      </c>
    </row>
    <row r="1176" spans="1:8" ht="12.75">
      <c r="A1176" t="s">
        <v>11</v>
      </c>
      <c r="D1176" s="2">
        <f>F1171*H1176</f>
        <v>9.982905280031089</v>
      </c>
      <c r="E1176" t="s">
        <v>12</v>
      </c>
      <c r="H1176" s="2">
        <f>AVERAGE(H1165:L1174)</f>
        <v>40.74</v>
      </c>
    </row>
    <row r="1180" spans="1:5" ht="12.75">
      <c r="A1180" t="s">
        <v>39</v>
      </c>
      <c r="B1180" s="1" t="s">
        <v>0</v>
      </c>
      <c r="C1180" s="1"/>
      <c r="E1180" t="s">
        <v>6</v>
      </c>
    </row>
    <row r="1181" spans="1:5" ht="12.75">
      <c r="A1181" s="5">
        <v>406100</v>
      </c>
      <c r="B1181" s="1" t="s">
        <v>1</v>
      </c>
      <c r="C1181" s="1" t="s">
        <v>1</v>
      </c>
      <c r="D1181" s="1" t="s">
        <v>4</v>
      </c>
      <c r="E1181" t="s">
        <v>7</v>
      </c>
    </row>
    <row r="1182" spans="1:5" ht="12.75">
      <c r="A1182" s="5">
        <v>612800</v>
      </c>
      <c r="B1182" s="1" t="s">
        <v>2</v>
      </c>
      <c r="C1182" s="1" t="s">
        <v>3</v>
      </c>
      <c r="D1182" s="1" t="s">
        <v>5</v>
      </c>
      <c r="E1182" s="1" t="s">
        <v>3</v>
      </c>
    </row>
    <row r="1183" spans="2:12" ht="12.75">
      <c r="B1183" s="2">
        <f>C1183/2.54</f>
        <v>20.866141732283463</v>
      </c>
      <c r="C1183">
        <v>53</v>
      </c>
      <c r="D1183">
        <v>507.4</v>
      </c>
      <c r="E1183" s="2">
        <f>D1183/36.33</f>
        <v>13.966418937517204</v>
      </c>
      <c r="F1183" s="3">
        <f>E1183/C1183</f>
        <v>0.2635173384437208</v>
      </c>
      <c r="H1183">
        <v>56</v>
      </c>
      <c r="I1183">
        <v>62</v>
      </c>
      <c r="J1183">
        <v>40</v>
      </c>
      <c r="K1183">
        <v>43</v>
      </c>
      <c r="L1183">
        <v>38</v>
      </c>
    </row>
    <row r="1184" spans="2:12" ht="12.75">
      <c r="B1184" s="2">
        <f>C1184/2.54</f>
        <v>18.89763779527559</v>
      </c>
      <c r="C1184">
        <v>48</v>
      </c>
      <c r="D1184">
        <v>208.4</v>
      </c>
      <c r="E1184" s="2">
        <f>D1184/36.33</f>
        <v>5.736306083126893</v>
      </c>
      <c r="F1184" s="3">
        <f>E1184/C1184</f>
        <v>0.11950637673181026</v>
      </c>
      <c r="H1184">
        <v>53</v>
      </c>
      <c r="I1184">
        <v>56</v>
      </c>
      <c r="J1184">
        <v>44</v>
      </c>
      <c r="K1184">
        <v>48</v>
      </c>
      <c r="L1184">
        <v>39</v>
      </c>
    </row>
    <row r="1185" spans="2:12" ht="12.75">
      <c r="B1185" s="2">
        <f>C1185/2.54</f>
        <v>21.25984251968504</v>
      </c>
      <c r="C1185">
        <v>54</v>
      </c>
      <c r="D1185">
        <v>591.6</v>
      </c>
      <c r="E1185" s="2">
        <f>D1185/36.33</f>
        <v>16.2840627580512</v>
      </c>
      <c r="F1185" s="3">
        <f>E1185/C1185</f>
        <v>0.30155671774168885</v>
      </c>
      <c r="H1185">
        <v>50</v>
      </c>
      <c r="I1185">
        <v>59</v>
      </c>
      <c r="J1185">
        <v>50</v>
      </c>
      <c r="K1185">
        <v>60</v>
      </c>
      <c r="L1185">
        <v>47</v>
      </c>
    </row>
    <row r="1186" spans="2:12" ht="12.75">
      <c r="B1186" s="2">
        <f>C1186/2.54</f>
        <v>21.25984251968504</v>
      </c>
      <c r="C1186">
        <v>54</v>
      </c>
      <c r="D1186">
        <v>616.3</v>
      </c>
      <c r="E1186" s="2">
        <f>D1186/36.33</f>
        <v>16.96394164602257</v>
      </c>
      <c r="F1186" s="3">
        <f>E1186/C1186</f>
        <v>0.31414706751893645</v>
      </c>
      <c r="H1186">
        <v>47</v>
      </c>
      <c r="I1186">
        <v>66</v>
      </c>
      <c r="J1186">
        <v>49</v>
      </c>
      <c r="K1186">
        <v>56</v>
      </c>
      <c r="L1186">
        <v>46</v>
      </c>
    </row>
    <row r="1187" spans="2:12" ht="12.75">
      <c r="B1187" s="2">
        <f>C1187/2.54</f>
        <v>21.25984251968504</v>
      </c>
      <c r="C1187">
        <v>54</v>
      </c>
      <c r="D1187">
        <v>532.2</v>
      </c>
      <c r="E1187" s="2">
        <f>D1187/36.33</f>
        <v>14.649050371593725</v>
      </c>
      <c r="F1187" s="3">
        <f>E1187/C1187</f>
        <v>0.27127871058506897</v>
      </c>
      <c r="H1187">
        <v>55</v>
      </c>
      <c r="I1187">
        <v>72</v>
      </c>
      <c r="J1187">
        <v>49</v>
      </c>
      <c r="K1187">
        <v>55</v>
      </c>
      <c r="L1187">
        <v>31</v>
      </c>
    </row>
    <row r="1188" spans="6:12" ht="12.75">
      <c r="F1188" s="3"/>
      <c r="H1188">
        <v>57</v>
      </c>
      <c r="I1188">
        <v>80</v>
      </c>
      <c r="J1188">
        <v>50</v>
      </c>
      <c r="K1188">
        <v>57</v>
      </c>
      <c r="L1188">
        <v>38</v>
      </c>
    </row>
    <row r="1189" spans="6:12" ht="12.75">
      <c r="F1189" s="3">
        <f>AVERAGE(F1183:F1187)</f>
        <v>0.2540012422042451</v>
      </c>
      <c r="H1189">
        <v>55</v>
      </c>
      <c r="I1189">
        <v>43</v>
      </c>
      <c r="J1189">
        <v>54</v>
      </c>
      <c r="K1189">
        <v>48</v>
      </c>
      <c r="L1189">
        <v>38</v>
      </c>
    </row>
    <row r="1190" spans="8:12" ht="12.75">
      <c r="H1190">
        <v>60</v>
      </c>
      <c r="I1190">
        <v>27</v>
      </c>
      <c r="J1190">
        <v>51</v>
      </c>
      <c r="K1190">
        <v>43</v>
      </c>
      <c r="L1190">
        <v>37</v>
      </c>
    </row>
    <row r="1191" spans="8:12" ht="12.75">
      <c r="H1191">
        <v>60</v>
      </c>
      <c r="I1191">
        <v>34</v>
      </c>
      <c r="J1191">
        <v>57</v>
      </c>
      <c r="K1191">
        <v>38</v>
      </c>
      <c r="L1191">
        <v>39</v>
      </c>
    </row>
    <row r="1192" spans="8:12" ht="12.75">
      <c r="H1192">
        <v>60</v>
      </c>
      <c r="I1192">
        <v>41</v>
      </c>
      <c r="J1192">
        <v>52</v>
      </c>
      <c r="K1192">
        <v>37</v>
      </c>
      <c r="L1192">
        <v>18</v>
      </c>
    </row>
    <row r="1194" spans="1:8" ht="12.75">
      <c r="A1194" t="s">
        <v>11</v>
      </c>
      <c r="D1194" s="2">
        <f>F1189*H1194</f>
        <v>12.420660743787584</v>
      </c>
      <c r="E1194" t="s">
        <v>12</v>
      </c>
      <c r="H1194" s="3">
        <f>AVERAGE(H1183:L1192)</f>
        <v>48.9</v>
      </c>
    </row>
    <row r="1198" spans="1:5" ht="12.75">
      <c r="A1198" t="s">
        <v>40</v>
      </c>
      <c r="B1198" s="1" t="s">
        <v>0</v>
      </c>
      <c r="C1198" s="1"/>
      <c r="E1198" t="s">
        <v>6</v>
      </c>
    </row>
    <row r="1199" spans="1:5" ht="12.75">
      <c r="A1199" s="5">
        <v>405900</v>
      </c>
      <c r="B1199" s="1" t="s">
        <v>1</v>
      </c>
      <c r="C1199" s="1" t="s">
        <v>1</v>
      </c>
      <c r="D1199" s="1" t="s">
        <v>4</v>
      </c>
      <c r="E1199" t="s">
        <v>7</v>
      </c>
    </row>
    <row r="1200" spans="1:5" ht="12.75">
      <c r="A1200" s="5">
        <v>612800</v>
      </c>
      <c r="B1200" s="1" t="s">
        <v>2</v>
      </c>
      <c r="C1200" s="1" t="s">
        <v>3</v>
      </c>
      <c r="D1200" s="1" t="s">
        <v>5</v>
      </c>
      <c r="E1200" s="1" t="s">
        <v>3</v>
      </c>
    </row>
    <row r="1201" spans="2:12" ht="12.75">
      <c r="B1201" s="2">
        <f>C1201/2.54</f>
        <v>14.960629921259843</v>
      </c>
      <c r="C1201">
        <v>38</v>
      </c>
      <c r="D1201">
        <v>263.2</v>
      </c>
      <c r="E1201" s="2">
        <f>D1201/36.33</f>
        <v>7.244701348747592</v>
      </c>
      <c r="F1201" s="3">
        <f>E1201/C1201</f>
        <v>0.19065003549335768</v>
      </c>
      <c r="H1201">
        <v>45</v>
      </c>
      <c r="I1201">
        <v>51</v>
      </c>
      <c r="J1201">
        <v>47</v>
      </c>
      <c r="K1201">
        <v>43</v>
      </c>
      <c r="L1201">
        <v>47</v>
      </c>
    </row>
    <row r="1202" spans="2:12" ht="12.75">
      <c r="B1202" s="2">
        <f>C1202/2.54</f>
        <v>15.748031496062993</v>
      </c>
      <c r="C1202">
        <v>40</v>
      </c>
      <c r="D1202">
        <v>376.8</v>
      </c>
      <c r="E1202" s="2">
        <f>D1202/36.33</f>
        <v>10.37159372419488</v>
      </c>
      <c r="F1202" s="3">
        <f>E1202/C1202</f>
        <v>0.259289843104872</v>
      </c>
      <c r="H1202">
        <v>52</v>
      </c>
      <c r="I1202">
        <v>55</v>
      </c>
      <c r="J1202">
        <v>50</v>
      </c>
      <c r="K1202">
        <v>47</v>
      </c>
      <c r="L1202">
        <v>52</v>
      </c>
    </row>
    <row r="1203" spans="2:12" ht="12.75">
      <c r="B1203" s="2">
        <f>C1203/2.54</f>
        <v>13.779527559055119</v>
      </c>
      <c r="C1203">
        <v>35</v>
      </c>
      <c r="D1203">
        <v>324.9</v>
      </c>
      <c r="E1203" s="2">
        <f>D1203/36.33</f>
        <v>8.943022295623452</v>
      </c>
      <c r="F1203" s="3">
        <f>E1203/C1203</f>
        <v>0.25551492273209864</v>
      </c>
      <c r="H1203">
        <v>52</v>
      </c>
      <c r="I1203">
        <v>56</v>
      </c>
      <c r="J1203">
        <v>40</v>
      </c>
      <c r="K1203">
        <v>45</v>
      </c>
      <c r="L1203">
        <v>50</v>
      </c>
    </row>
    <row r="1204" spans="2:12" ht="12.75">
      <c r="B1204" s="2">
        <f>C1204/2.54</f>
        <v>14.960629921259843</v>
      </c>
      <c r="C1204">
        <v>38</v>
      </c>
      <c r="D1204">
        <v>377</v>
      </c>
      <c r="E1204" s="2">
        <f>D1204/36.33</f>
        <v>10.377098816405175</v>
      </c>
      <c r="F1204" s="3">
        <f>E1204/C1204</f>
        <v>0.27308154780013616</v>
      </c>
      <c r="H1204">
        <v>55</v>
      </c>
      <c r="I1204">
        <v>56</v>
      </c>
      <c r="J1204">
        <v>34</v>
      </c>
      <c r="K1204">
        <v>43</v>
      </c>
      <c r="L1204">
        <v>51</v>
      </c>
    </row>
    <row r="1205" spans="2:12" ht="12.75">
      <c r="B1205" s="2">
        <f>C1205/2.54</f>
        <v>14.173228346456693</v>
      </c>
      <c r="C1205">
        <v>36</v>
      </c>
      <c r="D1205">
        <v>358.1</v>
      </c>
      <c r="E1205" s="2">
        <f>D1205/36.33</f>
        <v>9.856867602532343</v>
      </c>
      <c r="F1205" s="3">
        <f>E1205/C1205</f>
        <v>0.27380187784812066</v>
      </c>
      <c r="H1205">
        <v>57</v>
      </c>
      <c r="I1205">
        <v>54</v>
      </c>
      <c r="J1205">
        <v>35</v>
      </c>
      <c r="K1205">
        <v>45</v>
      </c>
      <c r="L1205">
        <v>50</v>
      </c>
    </row>
    <row r="1206" spans="6:12" ht="12.75">
      <c r="F1206" s="3"/>
      <c r="H1206">
        <v>56</v>
      </c>
      <c r="I1206">
        <v>53</v>
      </c>
      <c r="J1206">
        <v>34</v>
      </c>
      <c r="K1206">
        <v>43</v>
      </c>
      <c r="L1206">
        <v>56</v>
      </c>
    </row>
    <row r="1207" spans="6:12" ht="12.75">
      <c r="F1207" s="3">
        <f>AVERAGE(F1201:F1205)</f>
        <v>0.25046764539571703</v>
      </c>
      <c r="H1207">
        <v>52</v>
      </c>
      <c r="I1207">
        <v>54</v>
      </c>
      <c r="J1207">
        <v>40</v>
      </c>
      <c r="K1207">
        <v>47</v>
      </c>
      <c r="L1207">
        <v>53</v>
      </c>
    </row>
    <row r="1208" spans="8:12" ht="12.75">
      <c r="H1208">
        <v>53</v>
      </c>
      <c r="I1208">
        <v>54</v>
      </c>
      <c r="J1208">
        <v>41</v>
      </c>
      <c r="K1208">
        <v>47</v>
      </c>
      <c r="L1208">
        <v>52</v>
      </c>
    </row>
    <row r="1209" spans="8:12" ht="12.75">
      <c r="H1209">
        <v>53</v>
      </c>
      <c r="I1209">
        <v>55</v>
      </c>
      <c r="J1209">
        <v>45</v>
      </c>
      <c r="K1209">
        <v>46</v>
      </c>
      <c r="L1209">
        <v>48</v>
      </c>
    </row>
    <row r="1210" spans="8:12" ht="12.75">
      <c r="H1210">
        <v>52</v>
      </c>
      <c r="I1210">
        <v>50</v>
      </c>
      <c r="J1210">
        <v>46</v>
      </c>
      <c r="K1210">
        <v>48</v>
      </c>
      <c r="L1210">
        <v>48</v>
      </c>
    </row>
    <row r="1212" spans="1:8" ht="12.75">
      <c r="A1212" t="s">
        <v>11</v>
      </c>
      <c r="D1212" s="2">
        <f>F1207*H1212</f>
        <v>12.212802389495161</v>
      </c>
      <c r="E1212" t="s">
        <v>12</v>
      </c>
      <c r="H1212" s="2">
        <f>AVERAGE(H1201:L1210)</f>
        <v>48.76</v>
      </c>
    </row>
    <row r="1216" spans="1:5" ht="12.75">
      <c r="A1216" t="s">
        <v>41</v>
      </c>
      <c r="B1216" s="1" t="s">
        <v>0</v>
      </c>
      <c r="C1216" s="1"/>
      <c r="E1216" t="s">
        <v>6</v>
      </c>
    </row>
    <row r="1217" spans="1:5" ht="12.75">
      <c r="A1217" s="5">
        <v>405700</v>
      </c>
      <c r="B1217" s="1" t="s">
        <v>1</v>
      </c>
      <c r="C1217" s="1" t="s">
        <v>1</v>
      </c>
      <c r="D1217" s="1" t="s">
        <v>4</v>
      </c>
      <c r="E1217" t="s">
        <v>7</v>
      </c>
    </row>
    <row r="1218" spans="1:5" ht="12.75">
      <c r="A1218" s="5">
        <v>612800</v>
      </c>
      <c r="B1218" s="1" t="s">
        <v>2</v>
      </c>
      <c r="C1218" s="1" t="s">
        <v>3</v>
      </c>
      <c r="D1218" s="1" t="s">
        <v>5</v>
      </c>
      <c r="E1218" s="1" t="s">
        <v>3</v>
      </c>
    </row>
    <row r="1219" spans="2:12" ht="12.75">
      <c r="B1219" s="2">
        <f>C1219/2.54</f>
        <v>13.385826771653543</v>
      </c>
      <c r="C1219">
        <v>34</v>
      </c>
      <c r="D1219">
        <v>358.9</v>
      </c>
      <c r="E1219" s="2">
        <f>D1219/36.33</f>
        <v>9.878887971373521</v>
      </c>
      <c r="F1219" s="3">
        <f>E1219/C1219</f>
        <v>0.29055552856980943</v>
      </c>
      <c r="H1219">
        <v>35</v>
      </c>
      <c r="I1219">
        <v>37</v>
      </c>
      <c r="J1219">
        <v>29</v>
      </c>
      <c r="K1219">
        <v>37</v>
      </c>
      <c r="L1219">
        <v>27</v>
      </c>
    </row>
    <row r="1220" spans="2:12" ht="12.75">
      <c r="B1220" s="2">
        <f>C1220/2.54</f>
        <v>14.173228346456693</v>
      </c>
      <c r="C1220">
        <v>36</v>
      </c>
      <c r="D1220">
        <v>485.2</v>
      </c>
      <c r="E1220" s="2">
        <f>D1220/36.33</f>
        <v>13.355353702174511</v>
      </c>
      <c r="F1220" s="3">
        <f>E1220/C1220</f>
        <v>0.3709820472826253</v>
      </c>
      <c r="H1220">
        <v>41</v>
      </c>
      <c r="I1220">
        <v>36</v>
      </c>
      <c r="J1220">
        <v>32</v>
      </c>
      <c r="K1220">
        <v>37</v>
      </c>
      <c r="L1220">
        <v>29</v>
      </c>
    </row>
    <row r="1221" spans="2:12" ht="12.75">
      <c r="B1221" s="2">
        <f>C1221/2.54</f>
        <v>17.322834645669293</v>
      </c>
      <c r="C1221">
        <v>44</v>
      </c>
      <c r="D1221">
        <v>425</v>
      </c>
      <c r="E1221" s="2">
        <f>D1221/36.33</f>
        <v>11.69832094687586</v>
      </c>
      <c r="F1221" s="3">
        <f>E1221/C1221</f>
        <v>0.265870930610815</v>
      </c>
      <c r="H1221">
        <v>40</v>
      </c>
      <c r="I1221">
        <v>32</v>
      </c>
      <c r="J1221">
        <v>35</v>
      </c>
      <c r="K1221">
        <v>32</v>
      </c>
      <c r="L1221">
        <v>30</v>
      </c>
    </row>
    <row r="1222" spans="2:12" ht="12.75">
      <c r="B1222" s="2">
        <f>C1222/2.54</f>
        <v>14.173228346456693</v>
      </c>
      <c r="C1222">
        <v>36</v>
      </c>
      <c r="D1222">
        <v>375.6</v>
      </c>
      <c r="E1222" s="2">
        <f>D1222/36.33</f>
        <v>10.338563170933114</v>
      </c>
      <c r="F1222" s="3">
        <f>E1222/C1222</f>
        <v>0.2871823103036976</v>
      </c>
      <c r="H1222">
        <v>31</v>
      </c>
      <c r="I1222">
        <v>32</v>
      </c>
      <c r="J1222">
        <v>38</v>
      </c>
      <c r="K1222">
        <v>33</v>
      </c>
      <c r="L1222">
        <v>30</v>
      </c>
    </row>
    <row r="1223" spans="2:12" ht="12.75">
      <c r="B1223" s="2">
        <f>C1223/2.54</f>
        <v>14.960629921259843</v>
      </c>
      <c r="C1223">
        <v>38</v>
      </c>
      <c r="D1223">
        <v>397.2</v>
      </c>
      <c r="E1223" s="2">
        <f>D1223/36.33</f>
        <v>10.933113129644921</v>
      </c>
      <c r="F1223" s="3">
        <f>E1223/C1223</f>
        <v>0.2877135034117084</v>
      </c>
      <c r="H1223">
        <v>36</v>
      </c>
      <c r="I1223">
        <v>33</v>
      </c>
      <c r="J1223">
        <v>37</v>
      </c>
      <c r="K1223">
        <v>31</v>
      </c>
      <c r="L1223">
        <v>35</v>
      </c>
    </row>
    <row r="1224" spans="6:12" ht="12.75">
      <c r="F1224" s="3"/>
      <c r="H1224">
        <v>28</v>
      </c>
      <c r="I1224">
        <v>32</v>
      </c>
      <c r="J1224">
        <v>39</v>
      </c>
      <c r="K1224">
        <v>31</v>
      </c>
      <c r="L1224">
        <v>33</v>
      </c>
    </row>
    <row r="1225" spans="6:12" ht="12.75">
      <c r="F1225" s="3">
        <f>AVERAGE(F1219:F1223)</f>
        <v>0.30046086403573113</v>
      </c>
      <c r="H1225">
        <v>36</v>
      </c>
      <c r="I1225">
        <v>30</v>
      </c>
      <c r="J1225">
        <v>39</v>
      </c>
      <c r="K1225">
        <v>28</v>
      </c>
      <c r="L1225">
        <v>35</v>
      </c>
    </row>
    <row r="1226" spans="8:12" ht="12.75">
      <c r="H1226">
        <v>35</v>
      </c>
      <c r="I1226">
        <v>36</v>
      </c>
      <c r="J1226">
        <v>38</v>
      </c>
      <c r="K1226">
        <v>26</v>
      </c>
      <c r="L1226">
        <v>34</v>
      </c>
    </row>
    <row r="1227" spans="8:12" ht="12.75">
      <c r="H1227">
        <v>36</v>
      </c>
      <c r="I1227">
        <v>38</v>
      </c>
      <c r="J1227">
        <v>35</v>
      </c>
      <c r="K1227">
        <v>25</v>
      </c>
      <c r="L1227">
        <v>33</v>
      </c>
    </row>
    <row r="1228" spans="8:12" ht="12.75">
      <c r="H1228">
        <v>38</v>
      </c>
      <c r="I1228">
        <v>34</v>
      </c>
      <c r="J1228">
        <v>26</v>
      </c>
      <c r="K1228">
        <v>28</v>
      </c>
      <c r="L1228">
        <v>30</v>
      </c>
    </row>
    <row r="1230" spans="1:8" ht="12.75">
      <c r="A1230" t="s">
        <v>11</v>
      </c>
      <c r="D1230" s="2">
        <f>F1225*H1230</f>
        <v>10.02337442423199</v>
      </c>
      <c r="E1230" t="s">
        <v>12</v>
      </c>
      <c r="H1230" s="2">
        <f>AVERAGE(H1219:L1228)</f>
        <v>33.36</v>
      </c>
    </row>
    <row r="1234" spans="1:5" ht="12.75">
      <c r="A1234" t="s">
        <v>42</v>
      </c>
      <c r="B1234" s="1" t="s">
        <v>0</v>
      </c>
      <c r="C1234" s="1"/>
      <c r="E1234" t="s">
        <v>6</v>
      </c>
    </row>
    <row r="1235" spans="1:5" ht="12.75">
      <c r="A1235" s="5">
        <v>405570</v>
      </c>
      <c r="B1235" s="1" t="s">
        <v>1</v>
      </c>
      <c r="C1235" s="1" t="s">
        <v>1</v>
      </c>
      <c r="D1235" s="1" t="s">
        <v>4</v>
      </c>
      <c r="E1235" t="s">
        <v>7</v>
      </c>
    </row>
    <row r="1236" spans="1:5" ht="12.75">
      <c r="A1236" s="5">
        <v>612800</v>
      </c>
      <c r="B1236" s="1" t="s">
        <v>2</v>
      </c>
      <c r="C1236" s="1" t="s">
        <v>3</v>
      </c>
      <c r="D1236" s="1" t="s">
        <v>5</v>
      </c>
      <c r="E1236" s="1" t="s">
        <v>3</v>
      </c>
    </row>
    <row r="1237" spans="2:12" ht="12.75">
      <c r="B1237" s="2">
        <f>C1237/2.54</f>
        <v>14.960629921259843</v>
      </c>
      <c r="C1237">
        <v>38</v>
      </c>
      <c r="D1237">
        <v>356.2</v>
      </c>
      <c r="E1237" s="2">
        <f>D1237/36.33</f>
        <v>9.804569226534545</v>
      </c>
      <c r="F1237" s="3">
        <f>E1237/C1237</f>
        <v>0.2580149796456459</v>
      </c>
      <c r="H1237">
        <v>26</v>
      </c>
      <c r="I1237">
        <v>18</v>
      </c>
      <c r="J1237">
        <v>23</v>
      </c>
      <c r="K1237">
        <v>24</v>
      </c>
      <c r="L1237">
        <v>25</v>
      </c>
    </row>
    <row r="1238" spans="2:12" ht="12.75">
      <c r="B1238" s="2">
        <f>C1238/2.54</f>
        <v>16.141732283464567</v>
      </c>
      <c r="C1238">
        <v>41</v>
      </c>
      <c r="D1238">
        <v>494.9</v>
      </c>
      <c r="E1238" s="2">
        <f>D1238/36.33</f>
        <v>13.622350674373795</v>
      </c>
      <c r="F1238" s="3">
        <f>E1238/C1238</f>
        <v>0.33225245547253157</v>
      </c>
      <c r="H1238">
        <v>28</v>
      </c>
      <c r="I1238">
        <v>18</v>
      </c>
      <c r="J1238">
        <v>26</v>
      </c>
      <c r="K1238">
        <v>24</v>
      </c>
      <c r="L1238">
        <v>24</v>
      </c>
    </row>
    <row r="1239" spans="2:12" ht="12.75">
      <c r="B1239" s="2">
        <f>C1239/2.54</f>
        <v>16.53543307086614</v>
      </c>
      <c r="C1239">
        <v>42</v>
      </c>
      <c r="D1239">
        <v>553.4</v>
      </c>
      <c r="E1239" s="2">
        <f>D1239/36.33</f>
        <v>15.232590145884943</v>
      </c>
      <c r="F1239" s="3">
        <f>E1239/C1239</f>
        <v>0.3626807177591653</v>
      </c>
      <c r="H1239">
        <v>27</v>
      </c>
      <c r="I1239">
        <v>21</v>
      </c>
      <c r="J1239">
        <v>27</v>
      </c>
      <c r="K1239">
        <v>22</v>
      </c>
      <c r="L1239">
        <v>22</v>
      </c>
    </row>
    <row r="1240" spans="2:12" ht="12.75">
      <c r="B1240" s="2">
        <f>C1240/2.54</f>
        <v>15.748031496062993</v>
      </c>
      <c r="C1240">
        <v>40</v>
      </c>
      <c r="D1240">
        <v>464.2</v>
      </c>
      <c r="E1240" s="2">
        <f>D1240/36.33</f>
        <v>12.777319020093588</v>
      </c>
      <c r="F1240" s="3">
        <f>E1240/C1240</f>
        <v>0.3194329755023397</v>
      </c>
      <c r="H1240">
        <v>29</v>
      </c>
      <c r="I1240">
        <v>20</v>
      </c>
      <c r="J1240">
        <v>25</v>
      </c>
      <c r="K1240">
        <v>20</v>
      </c>
      <c r="L1240">
        <v>22</v>
      </c>
    </row>
    <row r="1241" spans="2:12" ht="12.75">
      <c r="B1241" s="2">
        <f>C1241/2.54</f>
        <v>14.173228346456693</v>
      </c>
      <c r="C1241">
        <v>36</v>
      </c>
      <c r="D1241" s="10">
        <v>383.1</v>
      </c>
      <c r="E1241" s="2">
        <f>D1241/36.33</f>
        <v>10.545004128819158</v>
      </c>
      <c r="F1241" s="3">
        <f>E1241/C1241</f>
        <v>0.29291678135608773</v>
      </c>
      <c r="H1241">
        <v>30</v>
      </c>
      <c r="I1241">
        <v>21</v>
      </c>
      <c r="J1241">
        <v>27</v>
      </c>
      <c r="K1241">
        <v>21</v>
      </c>
      <c r="L1241">
        <v>21</v>
      </c>
    </row>
    <row r="1242" spans="6:12" ht="12.75">
      <c r="F1242" s="3"/>
      <c r="H1242">
        <v>31</v>
      </c>
      <c r="I1242">
        <v>21</v>
      </c>
      <c r="J1242">
        <v>27</v>
      </c>
      <c r="K1242">
        <v>23</v>
      </c>
      <c r="L1242">
        <v>20</v>
      </c>
    </row>
    <row r="1243" spans="6:12" ht="12.75">
      <c r="F1243" s="3">
        <f>AVERAGE(F1237:F1241)</f>
        <v>0.31305958194715405</v>
      </c>
      <c r="H1243">
        <v>27</v>
      </c>
      <c r="I1243">
        <v>24</v>
      </c>
      <c r="J1243">
        <v>21</v>
      </c>
      <c r="K1243">
        <v>24</v>
      </c>
      <c r="L1243">
        <v>19</v>
      </c>
    </row>
    <row r="1244" spans="8:12" ht="12.75">
      <c r="H1244">
        <v>27</v>
      </c>
      <c r="I1244">
        <v>23</v>
      </c>
      <c r="J1244">
        <v>22</v>
      </c>
      <c r="K1244">
        <v>24</v>
      </c>
      <c r="L1244">
        <v>20</v>
      </c>
    </row>
    <row r="1245" spans="8:12" ht="12.75">
      <c r="H1245">
        <v>23</v>
      </c>
      <c r="I1245">
        <v>25</v>
      </c>
      <c r="J1245">
        <v>17</v>
      </c>
      <c r="K1245">
        <v>24</v>
      </c>
      <c r="L1245">
        <v>22</v>
      </c>
    </row>
    <row r="1246" spans="8:12" ht="12.75">
      <c r="H1246">
        <v>23</v>
      </c>
      <c r="I1246">
        <v>26</v>
      </c>
      <c r="J1246">
        <v>19</v>
      </c>
      <c r="K1246">
        <v>24</v>
      </c>
      <c r="L1246">
        <v>23</v>
      </c>
    </row>
    <row r="1248" spans="1:8" ht="12.75">
      <c r="A1248" t="s">
        <v>11</v>
      </c>
      <c r="D1248" s="2">
        <f>F1243*H1248</f>
        <v>7.325594217563404</v>
      </c>
      <c r="E1248" t="s">
        <v>12</v>
      </c>
      <c r="H1248" s="2">
        <f>AVERAGE(H1237:L1246)</f>
        <v>23.4</v>
      </c>
    </row>
    <row r="1251" spans="1:7" ht="12.75">
      <c r="A1251" t="s">
        <v>43</v>
      </c>
      <c r="E1251" s="2">
        <f>(D1248+D1230+D1212+D1194+D1176+D1158)/6</f>
        <v>9.555840798949331</v>
      </c>
      <c r="F1251" t="s">
        <v>12</v>
      </c>
      <c r="G1251" s="4">
        <v>37042</v>
      </c>
    </row>
    <row r="1252" ht="12.75">
      <c r="E1252" s="3">
        <f>(F1243+F1225+F1207+F1189+F1171+F1153)/6</f>
        <v>0.2571029373675758</v>
      </c>
    </row>
    <row r="1253" ht="12.75">
      <c r="E1253" s="2">
        <f>(H1248+H1230+H1212+H1194+H1176+H1158)/6</f>
        <v>37.51</v>
      </c>
    </row>
    <row r="1254" spans="1:12" ht="12.75">
      <c r="A1254" s="6" t="s">
        <v>44</v>
      </c>
      <c r="B1254" s="6" t="s">
        <v>44</v>
      </c>
      <c r="C1254" s="6" t="s">
        <v>44</v>
      </c>
      <c r="D1254" s="6" t="s">
        <v>44</v>
      </c>
      <c r="E1254" s="6" t="s">
        <v>44</v>
      </c>
      <c r="F1254" s="6" t="s">
        <v>44</v>
      </c>
      <c r="G1254" s="6" t="s">
        <v>44</v>
      </c>
      <c r="H1254" s="6" t="s">
        <v>44</v>
      </c>
      <c r="I1254" s="6" t="s">
        <v>44</v>
      </c>
      <c r="J1254" s="6" t="s">
        <v>44</v>
      </c>
      <c r="K1254" s="6" t="s">
        <v>44</v>
      </c>
      <c r="L1254" s="6" t="s">
        <v>44</v>
      </c>
    </row>
    <row r="1255" spans="1:13" ht="12.75">
      <c r="A1255" s="6" t="s">
        <v>44</v>
      </c>
      <c r="B1255" s="6" t="s">
        <v>44</v>
      </c>
      <c r="C1255" s="6" t="s">
        <v>44</v>
      </c>
      <c r="D1255" s="6" t="s">
        <v>44</v>
      </c>
      <c r="E1255" s="6" t="s">
        <v>44</v>
      </c>
      <c r="F1255" s="6" t="s">
        <v>44</v>
      </c>
      <c r="G1255" s="6" t="s">
        <v>44</v>
      </c>
      <c r="H1255" s="6" t="s">
        <v>44</v>
      </c>
      <c r="I1255" s="6" t="s">
        <v>44</v>
      </c>
      <c r="J1255" s="6" t="s">
        <v>44</v>
      </c>
      <c r="K1255" s="6" t="s">
        <v>44</v>
      </c>
      <c r="L1255" s="6" t="s">
        <v>44</v>
      </c>
      <c r="M1255" s="6" t="s">
        <v>44</v>
      </c>
    </row>
    <row r="1256" spans="1:11" ht="12.75">
      <c r="A1256" t="s">
        <v>36</v>
      </c>
      <c r="G1256" t="s">
        <v>8</v>
      </c>
      <c r="K1256" s="4">
        <v>37043</v>
      </c>
    </row>
    <row r="1257" spans="7:11" ht="14.25">
      <c r="G1257" t="s">
        <v>10</v>
      </c>
      <c r="K1257" s="8">
        <v>0.375</v>
      </c>
    </row>
    <row r="1259" spans="1:5" ht="12.75">
      <c r="A1259" t="s">
        <v>37</v>
      </c>
      <c r="B1259" s="1" t="s">
        <v>0</v>
      </c>
      <c r="C1259" s="1"/>
      <c r="E1259" t="s">
        <v>6</v>
      </c>
    </row>
    <row r="1260" spans="1:5" ht="12.75">
      <c r="A1260" s="5">
        <v>406500</v>
      </c>
      <c r="B1260" s="1" t="s">
        <v>1</v>
      </c>
      <c r="C1260" s="1" t="s">
        <v>1</v>
      </c>
      <c r="D1260" s="1" t="s">
        <v>4</v>
      </c>
      <c r="E1260" t="s">
        <v>7</v>
      </c>
    </row>
    <row r="1261" spans="1:5" ht="12.75">
      <c r="A1261" s="5">
        <v>612800</v>
      </c>
      <c r="B1261" s="1" t="s">
        <v>2</v>
      </c>
      <c r="C1261" s="1" t="s">
        <v>3</v>
      </c>
      <c r="D1261" s="1" t="s">
        <v>5</v>
      </c>
      <c r="E1261" s="1" t="s">
        <v>3</v>
      </c>
    </row>
    <row r="1262" spans="2:15" ht="12.75">
      <c r="B1262" s="2">
        <f>C1262/2.54</f>
        <v>7.086614173228346</v>
      </c>
      <c r="C1262">
        <v>18</v>
      </c>
      <c r="D1262">
        <v>118.4</v>
      </c>
      <c r="E1262" s="2">
        <f>D1262/36.33</f>
        <v>3.2590145884943578</v>
      </c>
      <c r="F1262" s="3">
        <f>E1262/C1262</f>
        <v>0.18105636602746433</v>
      </c>
      <c r="H1262">
        <v>25</v>
      </c>
      <c r="I1262">
        <v>35</v>
      </c>
      <c r="J1262">
        <v>39</v>
      </c>
      <c r="K1262">
        <v>42</v>
      </c>
      <c r="L1262">
        <v>38</v>
      </c>
      <c r="O1262">
        <v>118.4</v>
      </c>
    </row>
    <row r="1263" spans="2:15" ht="12.75">
      <c r="B1263" s="2">
        <f>C1263/2.54</f>
        <v>7.874015748031496</v>
      </c>
      <c r="C1263">
        <v>20</v>
      </c>
      <c r="D1263">
        <v>130.3</v>
      </c>
      <c r="E1263" s="2">
        <f>D1263/36.33</f>
        <v>3.5865675750068817</v>
      </c>
      <c r="F1263" s="3">
        <f>E1263/C1263</f>
        <v>0.17932837875034408</v>
      </c>
      <c r="H1263">
        <v>26</v>
      </c>
      <c r="I1263">
        <v>40</v>
      </c>
      <c r="J1263">
        <v>40</v>
      </c>
      <c r="K1263">
        <v>42</v>
      </c>
      <c r="L1263">
        <v>37</v>
      </c>
      <c r="O1263">
        <v>130.3</v>
      </c>
    </row>
    <row r="1264" spans="2:15" ht="12.75">
      <c r="B1264" s="2">
        <f>C1264/2.54</f>
        <v>7.874015748031496</v>
      </c>
      <c r="C1264">
        <v>20</v>
      </c>
      <c r="D1264">
        <v>146.9</v>
      </c>
      <c r="E1264" s="2">
        <f>D1264/36.33</f>
        <v>4.043490228461327</v>
      </c>
      <c r="F1264" s="3">
        <f>E1264/C1264</f>
        <v>0.20217451142306636</v>
      </c>
      <c r="H1264">
        <v>31</v>
      </c>
      <c r="I1264">
        <v>37</v>
      </c>
      <c r="J1264">
        <v>40</v>
      </c>
      <c r="K1264">
        <v>35</v>
      </c>
      <c r="L1264">
        <v>38</v>
      </c>
      <c r="O1264">
        <v>146.9</v>
      </c>
    </row>
    <row r="1265" spans="2:15" ht="12.75">
      <c r="B1265" s="2">
        <f>C1265/2.54</f>
        <v>6.299212598425196</v>
      </c>
      <c r="C1265">
        <v>16</v>
      </c>
      <c r="D1265">
        <v>119.3</v>
      </c>
      <c r="E1265" s="2">
        <f>D1265/36.33</f>
        <v>3.2837875034406827</v>
      </c>
      <c r="F1265" s="3">
        <f>E1265/C1265</f>
        <v>0.20523671896504267</v>
      </c>
      <c r="H1265">
        <v>31</v>
      </c>
      <c r="I1265">
        <v>38</v>
      </c>
      <c r="J1265">
        <v>35</v>
      </c>
      <c r="K1265">
        <v>37</v>
      </c>
      <c r="L1265">
        <v>32</v>
      </c>
      <c r="O1265">
        <v>119.3</v>
      </c>
    </row>
    <row r="1266" spans="2:15" ht="12.75">
      <c r="B1266" s="2">
        <f>C1266/2.54</f>
        <v>7.874015748031496</v>
      </c>
      <c r="C1266">
        <v>20</v>
      </c>
      <c r="D1266">
        <v>146.3</v>
      </c>
      <c r="E1266" s="2">
        <f>D1266/36.33</f>
        <v>4.026974951830444</v>
      </c>
      <c r="F1266" s="3">
        <f>E1266/C1266</f>
        <v>0.2013487475915222</v>
      </c>
      <c r="G1266" s="17">
        <v>0.24</v>
      </c>
      <c r="H1266">
        <v>33</v>
      </c>
      <c r="I1266">
        <v>32</v>
      </c>
      <c r="J1266">
        <v>40</v>
      </c>
      <c r="K1266">
        <v>31</v>
      </c>
      <c r="L1266">
        <v>32</v>
      </c>
      <c r="O1266">
        <v>146.3</v>
      </c>
    </row>
    <row r="1267" spans="6:12" ht="12.75">
      <c r="F1267" s="3"/>
      <c r="G1267" s="17">
        <v>0.18</v>
      </c>
      <c r="H1267">
        <v>36</v>
      </c>
      <c r="I1267">
        <v>38</v>
      </c>
      <c r="J1267">
        <v>36</v>
      </c>
      <c r="K1267">
        <v>31</v>
      </c>
      <c r="L1267">
        <v>31</v>
      </c>
    </row>
    <row r="1268" spans="6:12" ht="12.75">
      <c r="F1268" s="3">
        <f>AVERAGE(F1262:F1266)</f>
        <v>0.19382894455148794</v>
      </c>
      <c r="G1268" s="17"/>
      <c r="H1268">
        <v>35</v>
      </c>
      <c r="I1268">
        <v>38</v>
      </c>
      <c r="J1268">
        <v>40</v>
      </c>
      <c r="K1268">
        <v>37</v>
      </c>
      <c r="L1268">
        <v>35</v>
      </c>
    </row>
    <row r="1269" spans="7:12" ht="12.75">
      <c r="G1269" s="26">
        <v>0.2</v>
      </c>
      <c r="H1269">
        <v>32</v>
      </c>
      <c r="I1269">
        <v>39</v>
      </c>
      <c r="J1269">
        <v>42</v>
      </c>
      <c r="K1269">
        <v>37</v>
      </c>
      <c r="L1269">
        <v>34</v>
      </c>
    </row>
    <row r="1270" spans="7:12" ht="12.75">
      <c r="G1270" s="17">
        <v>0.19</v>
      </c>
      <c r="H1270">
        <v>33</v>
      </c>
      <c r="I1270">
        <v>39</v>
      </c>
      <c r="J1270">
        <v>39</v>
      </c>
      <c r="K1270">
        <v>39</v>
      </c>
      <c r="L1270">
        <v>36</v>
      </c>
    </row>
    <row r="1271" spans="7:12" ht="12.75">
      <c r="G1271" s="17"/>
      <c r="H1271">
        <v>38</v>
      </c>
      <c r="I1271">
        <v>36</v>
      </c>
      <c r="J1271">
        <v>43</v>
      </c>
      <c r="K1271">
        <v>39</v>
      </c>
      <c r="L1271">
        <v>32</v>
      </c>
    </row>
    <row r="1272" ht="12.75">
      <c r="G1272" s="17"/>
    </row>
    <row r="1273" spans="1:8" ht="12.75">
      <c r="A1273" t="s">
        <v>11</v>
      </c>
      <c r="D1273" s="2">
        <f>F1268*H1273</f>
        <v>6.9817185827445964</v>
      </c>
      <c r="E1273" t="s">
        <v>12</v>
      </c>
      <c r="G1273" s="17"/>
      <c r="H1273" s="2">
        <f>AVERAGE(H1262:L1271)</f>
        <v>36.02</v>
      </c>
    </row>
    <row r="1274" ht="12.75">
      <c r="G1274" s="17"/>
    </row>
    <row r="1275" ht="12.75">
      <c r="G1275" s="17"/>
    </row>
    <row r="1276" ht="12.75">
      <c r="G1276" s="17"/>
    </row>
    <row r="1277" spans="1:7" ht="12.75">
      <c r="A1277" t="s">
        <v>38</v>
      </c>
      <c r="B1277" s="1" t="s">
        <v>0</v>
      </c>
      <c r="C1277" s="1"/>
      <c r="E1277" t="s">
        <v>6</v>
      </c>
      <c r="G1277" s="17"/>
    </row>
    <row r="1278" spans="1:7" ht="12.75">
      <c r="A1278" s="5">
        <v>406300</v>
      </c>
      <c r="B1278" s="1" t="s">
        <v>1</v>
      </c>
      <c r="C1278" s="1" t="s">
        <v>1</v>
      </c>
      <c r="D1278" s="1" t="s">
        <v>4</v>
      </c>
      <c r="E1278" t="s">
        <v>7</v>
      </c>
      <c r="G1278" s="17"/>
    </row>
    <row r="1279" spans="1:7" ht="12.75">
      <c r="A1279" s="5">
        <v>612800</v>
      </c>
      <c r="B1279" s="1" t="s">
        <v>2</v>
      </c>
      <c r="C1279" s="1" t="s">
        <v>3</v>
      </c>
      <c r="D1279" s="1" t="s">
        <v>5</v>
      </c>
      <c r="E1279" s="1" t="s">
        <v>3</v>
      </c>
      <c r="G1279" s="17"/>
    </row>
    <row r="1280" spans="2:15" ht="12.75">
      <c r="B1280" s="34">
        <f>C1280/2.54</f>
        <v>11.023622047244094</v>
      </c>
      <c r="C1280" s="9">
        <v>28</v>
      </c>
      <c r="D1280" s="9">
        <v>153.2</v>
      </c>
      <c r="E1280" s="34">
        <f>D1280/36.33</f>
        <v>4.216900633085604</v>
      </c>
      <c r="F1280" s="35">
        <f>E1280/C1280</f>
        <v>0.15060359403877158</v>
      </c>
      <c r="G1280" s="17"/>
      <c r="H1280">
        <v>35</v>
      </c>
      <c r="I1280">
        <v>42</v>
      </c>
      <c r="J1280">
        <v>43</v>
      </c>
      <c r="K1280">
        <v>44</v>
      </c>
      <c r="L1280">
        <v>37</v>
      </c>
      <c r="N1280" s="37">
        <v>253.2</v>
      </c>
      <c r="O1280">
        <v>153.2</v>
      </c>
    </row>
    <row r="1281" spans="2:15" ht="12.75">
      <c r="B1281" s="34">
        <f>C1281/2.54</f>
        <v>13.779527559055119</v>
      </c>
      <c r="C1281" s="9">
        <v>35</v>
      </c>
      <c r="D1281" s="9">
        <v>137.3</v>
      </c>
      <c r="E1281" s="34">
        <f>D1281/36.33</f>
        <v>3.77924580236719</v>
      </c>
      <c r="F1281" s="35">
        <f>E1281/C1281</f>
        <v>0.10797845149620543</v>
      </c>
      <c r="G1281" s="17"/>
      <c r="H1281">
        <v>32</v>
      </c>
      <c r="I1281">
        <v>38</v>
      </c>
      <c r="J1281">
        <v>40</v>
      </c>
      <c r="K1281">
        <v>41</v>
      </c>
      <c r="L1281">
        <v>46</v>
      </c>
      <c r="N1281" s="37">
        <v>237.3</v>
      </c>
      <c r="O1281">
        <v>137.3</v>
      </c>
    </row>
    <row r="1282" spans="2:15" ht="12.75">
      <c r="B1282" s="34">
        <f>C1282/2.54</f>
        <v>14.173228346456693</v>
      </c>
      <c r="C1282" s="9">
        <v>36</v>
      </c>
      <c r="D1282" s="9">
        <v>147.8</v>
      </c>
      <c r="E1282" s="34">
        <f>D1282/36.33</f>
        <v>4.068263143407653</v>
      </c>
      <c r="F1282" s="35">
        <f>E1282/C1282</f>
        <v>0.11300730953910147</v>
      </c>
      <c r="G1282" s="17"/>
      <c r="H1282">
        <v>44</v>
      </c>
      <c r="I1282">
        <v>44</v>
      </c>
      <c r="J1282">
        <v>44</v>
      </c>
      <c r="K1282">
        <v>40</v>
      </c>
      <c r="L1282">
        <v>41</v>
      </c>
      <c r="N1282" s="37">
        <v>247.8</v>
      </c>
      <c r="O1282">
        <v>147.8</v>
      </c>
    </row>
    <row r="1283" spans="2:15" ht="12.75">
      <c r="B1283" s="34">
        <f>C1283/2.54</f>
        <v>8.26771653543307</v>
      </c>
      <c r="C1283" s="9">
        <v>21</v>
      </c>
      <c r="D1283" s="9">
        <v>118.9</v>
      </c>
      <c r="E1283" s="34">
        <f>D1283/36.33</f>
        <v>3.272777319020094</v>
      </c>
      <c r="F1283" s="35">
        <f>E1283/C1283</f>
        <v>0.15584653900095685</v>
      </c>
      <c r="G1283" s="17"/>
      <c r="H1283">
        <v>45</v>
      </c>
      <c r="I1283">
        <v>47</v>
      </c>
      <c r="J1283">
        <v>40</v>
      </c>
      <c r="K1283">
        <v>43</v>
      </c>
      <c r="L1283">
        <v>44</v>
      </c>
      <c r="N1283" s="37">
        <v>218.9</v>
      </c>
      <c r="O1283">
        <v>118.9</v>
      </c>
    </row>
    <row r="1284" spans="2:15" ht="12.75">
      <c r="B1284" s="34">
        <f>C1284/2.54</f>
        <v>7.086614173228346</v>
      </c>
      <c r="C1284" s="9">
        <v>18</v>
      </c>
      <c r="D1284" s="9">
        <v>117.1</v>
      </c>
      <c r="E1284" s="34">
        <f>D1284/36.33</f>
        <v>3.2232314891274427</v>
      </c>
      <c r="F1284" s="35">
        <f>E1284/C1284</f>
        <v>0.1790684160626357</v>
      </c>
      <c r="G1284" s="17">
        <v>0.29</v>
      </c>
      <c r="H1284">
        <v>45</v>
      </c>
      <c r="I1284">
        <v>38</v>
      </c>
      <c r="J1284">
        <v>41</v>
      </c>
      <c r="K1284">
        <v>43</v>
      </c>
      <c r="L1284">
        <v>41</v>
      </c>
      <c r="N1284" s="37">
        <v>217.1</v>
      </c>
      <c r="O1284">
        <v>117.1</v>
      </c>
    </row>
    <row r="1285" spans="6:12" ht="12.75">
      <c r="F1285" s="3"/>
      <c r="G1285" s="17">
        <v>0.25</v>
      </c>
      <c r="H1285">
        <v>18</v>
      </c>
      <c r="I1285">
        <v>44</v>
      </c>
      <c r="J1285">
        <v>32</v>
      </c>
      <c r="K1285">
        <v>43</v>
      </c>
      <c r="L1285">
        <v>43</v>
      </c>
    </row>
    <row r="1286" spans="6:12" ht="12.75">
      <c r="F1286" s="36">
        <f>AVERAGE(F1280:F1284)</f>
        <v>0.1413008620275342</v>
      </c>
      <c r="G1286" s="38">
        <v>0.25</v>
      </c>
      <c r="H1286">
        <v>37</v>
      </c>
      <c r="I1286">
        <v>40</v>
      </c>
      <c r="J1286">
        <v>39</v>
      </c>
      <c r="K1286">
        <v>44</v>
      </c>
      <c r="L1286">
        <v>43</v>
      </c>
    </row>
    <row r="1287" spans="7:12" ht="12.75">
      <c r="G1287" s="17">
        <v>0.14</v>
      </c>
      <c r="H1287">
        <v>44</v>
      </c>
      <c r="I1287">
        <v>36</v>
      </c>
      <c r="J1287">
        <v>40</v>
      </c>
      <c r="K1287">
        <v>38</v>
      </c>
      <c r="L1287">
        <v>41</v>
      </c>
    </row>
    <row r="1288" spans="7:12" ht="12.75">
      <c r="G1288" s="17">
        <v>0.31</v>
      </c>
      <c r="H1288">
        <v>41</v>
      </c>
      <c r="I1288">
        <v>40</v>
      </c>
      <c r="J1288">
        <v>39</v>
      </c>
      <c r="K1288">
        <v>42</v>
      </c>
      <c r="L1288">
        <v>40</v>
      </c>
    </row>
    <row r="1289" spans="7:12" ht="12.75">
      <c r="G1289" s="17"/>
      <c r="H1289">
        <v>44</v>
      </c>
      <c r="I1289">
        <v>36</v>
      </c>
      <c r="J1289">
        <v>38</v>
      </c>
      <c r="K1289">
        <v>40</v>
      </c>
      <c r="L1289">
        <v>40</v>
      </c>
    </row>
    <row r="1290" ht="12.75">
      <c r="G1290" s="17"/>
    </row>
    <row r="1291" spans="1:8" ht="12.75">
      <c r="A1291" t="s">
        <v>11</v>
      </c>
      <c r="D1291" s="2">
        <f>F1286*H1291</f>
        <v>5.7085548259123815</v>
      </c>
      <c r="E1291" t="s">
        <v>12</v>
      </c>
      <c r="G1291" s="17"/>
      <c r="H1291" s="2">
        <f>AVERAGE(H1280:L1289)</f>
        <v>40.4</v>
      </c>
    </row>
    <row r="1292" ht="12.75">
      <c r="G1292" s="17"/>
    </row>
    <row r="1293" ht="12.75">
      <c r="G1293" s="17"/>
    </row>
    <row r="1294" ht="12.75">
      <c r="G1294" s="17"/>
    </row>
    <row r="1295" spans="1:7" ht="12.75">
      <c r="A1295" t="s">
        <v>39</v>
      </c>
      <c r="B1295" s="1" t="s">
        <v>0</v>
      </c>
      <c r="C1295" s="1"/>
      <c r="E1295" t="s">
        <v>6</v>
      </c>
      <c r="G1295" s="17"/>
    </row>
    <row r="1296" spans="1:7" ht="12.75">
      <c r="A1296" s="5">
        <v>406100</v>
      </c>
      <c r="B1296" s="1" t="s">
        <v>1</v>
      </c>
      <c r="C1296" s="1" t="s">
        <v>1</v>
      </c>
      <c r="D1296" s="1" t="s">
        <v>4</v>
      </c>
      <c r="E1296" t="s">
        <v>7</v>
      </c>
      <c r="G1296" s="17"/>
    </row>
    <row r="1297" spans="1:7" ht="12.75">
      <c r="A1297" s="5">
        <v>612800</v>
      </c>
      <c r="B1297" s="1" t="s">
        <v>2</v>
      </c>
      <c r="C1297" s="1" t="s">
        <v>3</v>
      </c>
      <c r="D1297" s="1" t="s">
        <v>5</v>
      </c>
      <c r="E1297" s="1" t="s">
        <v>3</v>
      </c>
      <c r="G1297" s="17"/>
    </row>
    <row r="1298" spans="2:12" ht="12.75">
      <c r="B1298" s="2">
        <f>C1298/2.54</f>
        <v>20.47244094488189</v>
      </c>
      <c r="C1298">
        <v>52</v>
      </c>
      <c r="D1298">
        <v>557.5</v>
      </c>
      <c r="E1298" s="2">
        <f>D1298/36.33</f>
        <v>15.345444536195982</v>
      </c>
      <c r="F1298" s="3">
        <f>E1298/C1298</f>
        <v>0.2951047026191535</v>
      </c>
      <c r="G1298" s="17"/>
      <c r="H1298">
        <v>38</v>
      </c>
      <c r="I1298">
        <v>48</v>
      </c>
      <c r="J1298">
        <v>56</v>
      </c>
      <c r="K1298">
        <v>32</v>
      </c>
      <c r="L1298">
        <v>42</v>
      </c>
    </row>
    <row r="1299" spans="2:12" ht="12.75">
      <c r="B1299" s="2">
        <f>C1299/2.54</f>
        <v>20.078740157480315</v>
      </c>
      <c r="C1299">
        <v>51</v>
      </c>
      <c r="D1299">
        <v>546.1</v>
      </c>
      <c r="E1299" s="2">
        <f>D1299/36.33</f>
        <v>15.031654280209194</v>
      </c>
      <c r="F1299" s="3">
        <f>E1299/C1299</f>
        <v>0.2947383192197881</v>
      </c>
      <c r="G1299" s="17"/>
      <c r="H1299">
        <v>42</v>
      </c>
      <c r="I1299">
        <v>53</v>
      </c>
      <c r="J1299">
        <v>56</v>
      </c>
      <c r="K1299">
        <v>36</v>
      </c>
      <c r="L1299">
        <v>43</v>
      </c>
    </row>
    <row r="1300" spans="2:12" ht="12.75">
      <c r="B1300" s="2">
        <f>C1300/2.54</f>
        <v>21.25984251968504</v>
      </c>
      <c r="C1300">
        <v>54</v>
      </c>
      <c r="D1300">
        <v>524.3</v>
      </c>
      <c r="E1300" s="2">
        <f>D1300/36.33</f>
        <v>14.43159922928709</v>
      </c>
      <c r="F1300" s="3">
        <f>E1300/C1300</f>
        <v>0.2672518375793905</v>
      </c>
      <c r="G1300" s="17"/>
      <c r="H1300">
        <v>47</v>
      </c>
      <c r="I1300">
        <v>53</v>
      </c>
      <c r="J1300">
        <v>50</v>
      </c>
      <c r="K1300">
        <v>37</v>
      </c>
      <c r="L1300">
        <v>40</v>
      </c>
    </row>
    <row r="1301" spans="2:12" ht="12.75">
      <c r="B1301" s="2">
        <f>C1301/2.54</f>
        <v>18.89763779527559</v>
      </c>
      <c r="C1301">
        <v>48</v>
      </c>
      <c r="D1301">
        <v>507.2</v>
      </c>
      <c r="E1301" s="2">
        <f>D1301/36.33</f>
        <v>13.960913845306909</v>
      </c>
      <c r="F1301" s="3">
        <f>E1301/C1301</f>
        <v>0.2908523717772273</v>
      </c>
      <c r="G1301" s="17"/>
      <c r="H1301">
        <v>48</v>
      </c>
      <c r="I1301">
        <v>51</v>
      </c>
      <c r="J1301">
        <v>49</v>
      </c>
      <c r="K1301">
        <v>38</v>
      </c>
      <c r="L1301">
        <v>39</v>
      </c>
    </row>
    <row r="1302" spans="2:12" ht="12.75">
      <c r="B1302" s="2">
        <f>C1302/2.54</f>
        <v>20.078740157480315</v>
      </c>
      <c r="C1302">
        <v>51</v>
      </c>
      <c r="D1302">
        <v>482.6</v>
      </c>
      <c r="E1302" s="2">
        <f>D1302/36.33</f>
        <v>13.283787503440683</v>
      </c>
      <c r="F1302" s="3">
        <f>E1302/C1302</f>
        <v>0.26046642163609185</v>
      </c>
      <c r="G1302" s="17">
        <v>0.26</v>
      </c>
      <c r="H1302">
        <v>53</v>
      </c>
      <c r="I1302">
        <v>52</v>
      </c>
      <c r="J1302">
        <v>42</v>
      </c>
      <c r="K1302">
        <v>38</v>
      </c>
      <c r="L1302">
        <v>40</v>
      </c>
    </row>
    <row r="1303" spans="6:12" ht="12.75">
      <c r="F1303" s="3"/>
      <c r="G1303" s="17">
        <v>0.25</v>
      </c>
      <c r="H1303">
        <v>53</v>
      </c>
      <c r="I1303">
        <v>51</v>
      </c>
      <c r="J1303">
        <v>38</v>
      </c>
      <c r="K1303">
        <v>37</v>
      </c>
      <c r="L1303">
        <v>40</v>
      </c>
    </row>
    <row r="1304" spans="6:12" ht="12.75">
      <c r="F1304" s="3">
        <f>AVERAGE(F1298:F1302)</f>
        <v>0.28168273056633025</v>
      </c>
      <c r="G1304" s="17"/>
      <c r="H1304">
        <v>53</v>
      </c>
      <c r="I1304">
        <v>51</v>
      </c>
      <c r="J1304">
        <v>37</v>
      </c>
      <c r="K1304">
        <v>36</v>
      </c>
      <c r="L1304">
        <v>39</v>
      </c>
    </row>
    <row r="1305" spans="7:12" ht="12.75">
      <c r="G1305" s="17">
        <v>0.27</v>
      </c>
      <c r="H1305">
        <v>55</v>
      </c>
      <c r="I1305">
        <v>51</v>
      </c>
      <c r="J1305">
        <v>30</v>
      </c>
      <c r="K1305">
        <v>37</v>
      </c>
      <c r="L1305">
        <v>31</v>
      </c>
    </row>
    <row r="1306" spans="7:12" ht="12.75">
      <c r="G1306" s="17">
        <v>0.27</v>
      </c>
      <c r="H1306">
        <v>54</v>
      </c>
      <c r="I1306">
        <v>52</v>
      </c>
      <c r="J1306">
        <v>26</v>
      </c>
      <c r="K1306">
        <v>31</v>
      </c>
      <c r="L1306">
        <v>35</v>
      </c>
    </row>
    <row r="1307" spans="7:12" ht="12.75">
      <c r="G1307" s="17"/>
      <c r="H1307">
        <v>54</v>
      </c>
      <c r="I1307">
        <v>55</v>
      </c>
      <c r="J1307">
        <v>30</v>
      </c>
      <c r="K1307">
        <v>43</v>
      </c>
      <c r="L1307">
        <v>35</v>
      </c>
    </row>
    <row r="1308" ht="12.75">
      <c r="G1308" s="17"/>
    </row>
    <row r="1309" spans="1:8" ht="12.75">
      <c r="A1309" t="s">
        <v>11</v>
      </c>
      <c r="D1309" s="2">
        <f>F1304*H1309</f>
        <v>12.264466088858018</v>
      </c>
      <c r="E1309" t="s">
        <v>12</v>
      </c>
      <c r="G1309" s="17"/>
      <c r="H1309" s="3">
        <f>AVERAGE(H1298:L1307)</f>
        <v>43.54</v>
      </c>
    </row>
    <row r="1310" ht="12.75">
      <c r="G1310" s="17"/>
    </row>
    <row r="1311" ht="12.75">
      <c r="G1311" s="17"/>
    </row>
    <row r="1312" ht="12.75">
      <c r="G1312" s="17"/>
    </row>
    <row r="1313" spans="1:7" ht="12.75">
      <c r="A1313" t="s">
        <v>40</v>
      </c>
      <c r="B1313" s="1" t="s">
        <v>0</v>
      </c>
      <c r="C1313" s="1"/>
      <c r="E1313" t="s">
        <v>6</v>
      </c>
      <c r="G1313" s="17"/>
    </row>
    <row r="1314" spans="1:7" ht="12.75">
      <c r="A1314" s="5">
        <v>405900</v>
      </c>
      <c r="B1314" s="1" t="s">
        <v>1</v>
      </c>
      <c r="C1314" s="1" t="s">
        <v>1</v>
      </c>
      <c r="D1314" s="1" t="s">
        <v>4</v>
      </c>
      <c r="E1314" t="s">
        <v>7</v>
      </c>
      <c r="G1314" s="17"/>
    </row>
    <row r="1315" spans="1:7" ht="12.75">
      <c r="A1315" s="5">
        <v>612800</v>
      </c>
      <c r="B1315" s="1" t="s">
        <v>2</v>
      </c>
      <c r="C1315" s="1" t="s">
        <v>3</v>
      </c>
      <c r="D1315" s="1" t="s">
        <v>5</v>
      </c>
      <c r="E1315" s="1" t="s">
        <v>3</v>
      </c>
      <c r="G1315" s="17"/>
    </row>
    <row r="1316" spans="2:15" ht="12.75">
      <c r="B1316" s="34">
        <f>C1316/2.54</f>
        <v>14.173228346456693</v>
      </c>
      <c r="C1316" s="9">
        <v>36</v>
      </c>
      <c r="D1316" s="9">
        <v>144.6</v>
      </c>
      <c r="E1316" s="34">
        <f>D1316/36.33</f>
        <v>3.9801816680429396</v>
      </c>
      <c r="F1316" s="35">
        <f>E1316/C1316</f>
        <v>0.11056060189008166</v>
      </c>
      <c r="G1316" s="17"/>
      <c r="H1316">
        <v>45</v>
      </c>
      <c r="I1316">
        <v>51</v>
      </c>
      <c r="J1316">
        <v>47</v>
      </c>
      <c r="K1316">
        <v>43</v>
      </c>
      <c r="L1316">
        <v>47</v>
      </c>
      <c r="N1316" s="37">
        <v>364.6</v>
      </c>
      <c r="O1316">
        <v>144.6</v>
      </c>
    </row>
    <row r="1317" spans="2:15" ht="12.75">
      <c r="B1317" s="34">
        <f>C1317/2.54</f>
        <v>13.779527559055119</v>
      </c>
      <c r="C1317" s="9">
        <v>35</v>
      </c>
      <c r="D1317" s="9">
        <v>99</v>
      </c>
      <c r="E1317" s="34">
        <f>D1317/36.33</f>
        <v>2.725020644095789</v>
      </c>
      <c r="F1317" s="35">
        <f>E1317/C1317</f>
        <v>0.07785773268845111</v>
      </c>
      <c r="G1317" s="17"/>
      <c r="H1317">
        <v>52</v>
      </c>
      <c r="I1317">
        <v>55</v>
      </c>
      <c r="J1317">
        <v>50</v>
      </c>
      <c r="K1317">
        <v>47</v>
      </c>
      <c r="L1317">
        <v>52</v>
      </c>
      <c r="N1317" s="37">
        <v>319</v>
      </c>
      <c r="O1317">
        <v>99</v>
      </c>
    </row>
    <row r="1318" spans="2:15" ht="12.75">
      <c r="B1318" s="34">
        <f>C1318/2.54</f>
        <v>12.598425196850393</v>
      </c>
      <c r="C1318" s="9">
        <v>32</v>
      </c>
      <c r="D1318" s="9">
        <v>147.3</v>
      </c>
      <c r="E1318" s="34">
        <f>D1318/36.33</f>
        <v>4.054500412881916</v>
      </c>
      <c r="F1318" s="35">
        <f>E1318/C1318</f>
        <v>0.12670313790255988</v>
      </c>
      <c r="G1318" s="17"/>
      <c r="H1318">
        <v>52</v>
      </c>
      <c r="I1318">
        <v>56</v>
      </c>
      <c r="J1318">
        <v>40</v>
      </c>
      <c r="K1318">
        <v>45</v>
      </c>
      <c r="L1318">
        <v>50</v>
      </c>
      <c r="N1318" s="37">
        <v>267.3</v>
      </c>
      <c r="O1318">
        <v>147.3</v>
      </c>
    </row>
    <row r="1319" spans="2:15" ht="12.75">
      <c r="B1319" s="34">
        <f>C1319/2.54</f>
        <v>14.960629921259843</v>
      </c>
      <c r="C1319" s="9">
        <v>38</v>
      </c>
      <c r="D1319" s="9">
        <v>143.4</v>
      </c>
      <c r="E1319" s="34">
        <f>D1319/36.33</f>
        <v>3.947151114781173</v>
      </c>
      <c r="F1319" s="35">
        <f>E1319/C1319</f>
        <v>0.10387239775739929</v>
      </c>
      <c r="G1319" s="17"/>
      <c r="H1319">
        <v>55</v>
      </c>
      <c r="I1319">
        <v>56</v>
      </c>
      <c r="J1319">
        <v>34</v>
      </c>
      <c r="K1319">
        <v>43</v>
      </c>
      <c r="L1319">
        <v>51</v>
      </c>
      <c r="N1319" s="37">
        <v>363.4</v>
      </c>
      <c r="O1319">
        <v>143.4</v>
      </c>
    </row>
    <row r="1320" spans="2:15" ht="12.75">
      <c r="B1320" s="34">
        <f>C1320/2.54</f>
        <v>12.598425196850393</v>
      </c>
      <c r="C1320" s="9">
        <v>32</v>
      </c>
      <c r="D1320" s="9">
        <v>149</v>
      </c>
      <c r="E1320" s="34">
        <f>D1320/36.33</f>
        <v>4.101293696669419</v>
      </c>
      <c r="F1320" s="35">
        <f>E1320/C1320</f>
        <v>0.12816542802091935</v>
      </c>
      <c r="G1320" s="17">
        <v>0.27</v>
      </c>
      <c r="H1320">
        <v>57</v>
      </c>
      <c r="I1320">
        <v>54</v>
      </c>
      <c r="J1320">
        <v>35</v>
      </c>
      <c r="K1320">
        <v>45</v>
      </c>
      <c r="L1320">
        <v>50</v>
      </c>
      <c r="N1320" s="37">
        <v>269</v>
      </c>
      <c r="O1320">
        <v>149</v>
      </c>
    </row>
    <row r="1321" spans="6:12" ht="12.75">
      <c r="F1321" s="3"/>
      <c r="G1321" s="17">
        <v>0.25</v>
      </c>
      <c r="H1321">
        <v>56</v>
      </c>
      <c r="I1321">
        <v>53</v>
      </c>
      <c r="J1321">
        <v>34</v>
      </c>
      <c r="K1321">
        <v>43</v>
      </c>
      <c r="L1321">
        <v>56</v>
      </c>
    </row>
    <row r="1322" spans="6:12" ht="12.75">
      <c r="F1322" s="36">
        <f>AVERAGE(F1316:F1320)</f>
        <v>0.10943185965188226</v>
      </c>
      <c r="G1322" s="38">
        <v>0.25</v>
      </c>
      <c r="H1322">
        <v>52</v>
      </c>
      <c r="I1322">
        <v>54</v>
      </c>
      <c r="J1322">
        <v>40</v>
      </c>
      <c r="K1322">
        <v>47</v>
      </c>
      <c r="L1322">
        <v>53</v>
      </c>
    </row>
    <row r="1323" spans="7:12" ht="12.75">
      <c r="G1323" s="17">
        <v>0.17</v>
      </c>
      <c r="H1323">
        <v>53</v>
      </c>
      <c r="I1323">
        <v>54</v>
      </c>
      <c r="J1323">
        <v>41</v>
      </c>
      <c r="K1323">
        <v>47</v>
      </c>
      <c r="L1323">
        <v>52</v>
      </c>
    </row>
    <row r="1324" spans="7:12" ht="12.75">
      <c r="G1324" s="17">
        <v>0.28</v>
      </c>
      <c r="H1324">
        <v>53</v>
      </c>
      <c r="I1324">
        <v>55</v>
      </c>
      <c r="J1324">
        <v>45</v>
      </c>
      <c r="K1324">
        <v>46</v>
      </c>
      <c r="L1324">
        <v>48</v>
      </c>
    </row>
    <row r="1325" spans="7:12" ht="12.75">
      <c r="G1325" s="17"/>
      <c r="H1325">
        <v>52</v>
      </c>
      <c r="I1325">
        <v>50</v>
      </c>
      <c r="J1325">
        <v>46</v>
      </c>
      <c r="K1325">
        <v>48</v>
      </c>
      <c r="L1325">
        <v>48</v>
      </c>
    </row>
    <row r="1326" ht="12.75">
      <c r="G1326" s="17"/>
    </row>
    <row r="1327" spans="1:8" ht="12.75">
      <c r="A1327" t="s">
        <v>11</v>
      </c>
      <c r="D1327" s="2">
        <f>F1322*H1327</f>
        <v>5.335897476625779</v>
      </c>
      <c r="E1327" t="s">
        <v>12</v>
      </c>
      <c r="G1327" s="17"/>
      <c r="H1327" s="2">
        <f>AVERAGE(H1316:L1325)</f>
        <v>48.76</v>
      </c>
    </row>
    <row r="1328" ht="12.75">
      <c r="G1328" s="17"/>
    </row>
    <row r="1329" ht="12.75">
      <c r="G1329" s="17"/>
    </row>
    <row r="1330" ht="12.75">
      <c r="G1330" s="17"/>
    </row>
    <row r="1331" spans="1:7" ht="12.75">
      <c r="A1331" t="s">
        <v>41</v>
      </c>
      <c r="B1331" s="1" t="s">
        <v>0</v>
      </c>
      <c r="C1331" s="1"/>
      <c r="E1331" t="s">
        <v>6</v>
      </c>
      <c r="G1331" s="17"/>
    </row>
    <row r="1332" spans="1:7" ht="12.75">
      <c r="A1332" s="5">
        <v>405700</v>
      </c>
      <c r="B1332" s="1" t="s">
        <v>1</v>
      </c>
      <c r="C1332" s="1" t="s">
        <v>1</v>
      </c>
      <c r="D1332" s="1" t="s">
        <v>4</v>
      </c>
      <c r="E1332" t="s">
        <v>7</v>
      </c>
      <c r="G1332" s="17"/>
    </row>
    <row r="1333" spans="1:7" ht="12.75">
      <c r="A1333" s="5">
        <v>612800</v>
      </c>
      <c r="B1333" s="1" t="s">
        <v>2</v>
      </c>
      <c r="C1333" s="1" t="s">
        <v>3</v>
      </c>
      <c r="D1333" s="1" t="s">
        <v>5</v>
      </c>
      <c r="E1333" s="1" t="s">
        <v>3</v>
      </c>
      <c r="G1333" s="17"/>
    </row>
    <row r="1334" spans="2:14" ht="12.75">
      <c r="B1334" s="2">
        <f>C1334/2.54</f>
        <v>11.811023622047244</v>
      </c>
      <c r="C1334">
        <v>30</v>
      </c>
      <c r="D1334">
        <v>263.1</v>
      </c>
      <c r="E1334" s="2">
        <f>D1334/36.33</f>
        <v>7.241948802642446</v>
      </c>
      <c r="F1334" s="3">
        <f>E1334/C1334</f>
        <v>0.24139829342141486</v>
      </c>
      <c r="G1334" s="17"/>
      <c r="H1334">
        <v>28</v>
      </c>
      <c r="I1334">
        <v>29</v>
      </c>
      <c r="J1334">
        <v>37</v>
      </c>
      <c r="K1334">
        <v>42</v>
      </c>
      <c r="L1334">
        <v>41</v>
      </c>
      <c r="N1334" s="37">
        <v>283.1</v>
      </c>
    </row>
    <row r="1335" spans="2:14" ht="12.75">
      <c r="B1335" s="34">
        <f>C1335/2.54</f>
        <v>11.811023622047244</v>
      </c>
      <c r="C1335" s="9">
        <v>30</v>
      </c>
      <c r="D1335" s="9">
        <v>149.7</v>
      </c>
      <c r="E1335" s="34">
        <f>D1335/36.33</f>
        <v>4.12056151940545</v>
      </c>
      <c r="F1335" s="35">
        <f>E1335/C1335</f>
        <v>0.13735205064684833</v>
      </c>
      <c r="G1335" s="17"/>
      <c r="H1335">
        <v>31</v>
      </c>
      <c r="I1335">
        <v>28</v>
      </c>
      <c r="J1335">
        <v>33</v>
      </c>
      <c r="K1335">
        <v>42</v>
      </c>
      <c r="L1335">
        <v>43</v>
      </c>
      <c r="N1335" s="37">
        <v>269.7</v>
      </c>
    </row>
    <row r="1336" spans="2:14" ht="12.75">
      <c r="B1336" s="34">
        <f>C1336/2.54</f>
        <v>14.173228346456693</v>
      </c>
      <c r="C1336" s="9">
        <v>36</v>
      </c>
      <c r="D1336" s="9">
        <v>174.1</v>
      </c>
      <c r="E1336" s="34">
        <f>D1336/36.33</f>
        <v>4.792182769061382</v>
      </c>
      <c r="F1336" s="35">
        <f>E1336/C1336</f>
        <v>0.13311618802948283</v>
      </c>
      <c r="G1336" s="17"/>
      <c r="H1336">
        <v>23</v>
      </c>
      <c r="I1336">
        <v>24</v>
      </c>
      <c r="J1336">
        <v>37</v>
      </c>
      <c r="K1336">
        <v>40</v>
      </c>
      <c r="L1336">
        <v>35</v>
      </c>
      <c r="N1336" s="37">
        <v>294.1</v>
      </c>
    </row>
    <row r="1337" spans="2:14" ht="12.75">
      <c r="B1337" s="34">
        <f>C1337/2.54</f>
        <v>8.661417322834646</v>
      </c>
      <c r="C1337" s="9">
        <v>22</v>
      </c>
      <c r="D1337" s="9">
        <v>154.5</v>
      </c>
      <c r="E1337" s="34">
        <f>D1337/36.33</f>
        <v>4.252683732452518</v>
      </c>
      <c r="F1337" s="35">
        <f>E1337/C1337</f>
        <v>0.193303806020569</v>
      </c>
      <c r="G1337" s="17"/>
      <c r="H1337">
        <v>27</v>
      </c>
      <c r="I1337">
        <v>32</v>
      </c>
      <c r="J1337">
        <v>33</v>
      </c>
      <c r="K1337">
        <v>40</v>
      </c>
      <c r="L1337">
        <v>42</v>
      </c>
      <c r="N1337" s="37">
        <v>274.5</v>
      </c>
    </row>
    <row r="1338" spans="2:14" ht="12.75">
      <c r="B1338" s="2">
        <f>C1338/2.54</f>
        <v>13.385826771653543</v>
      </c>
      <c r="C1338">
        <v>34</v>
      </c>
      <c r="D1338">
        <v>354</v>
      </c>
      <c r="E1338" s="2">
        <f>D1338/36.33</f>
        <v>9.744013212221304</v>
      </c>
      <c r="F1338" s="3">
        <f>E1338/C1338</f>
        <v>0.2865886238888619</v>
      </c>
      <c r="G1338" s="17">
        <v>0.33</v>
      </c>
      <c r="H1338">
        <v>33</v>
      </c>
      <c r="I1338">
        <v>23</v>
      </c>
      <c r="J1338">
        <v>38</v>
      </c>
      <c r="K1338">
        <v>39</v>
      </c>
      <c r="L1338">
        <v>42</v>
      </c>
      <c r="N1338" s="37">
        <v>374</v>
      </c>
    </row>
    <row r="1339" spans="6:12" ht="12.75">
      <c r="F1339" s="3"/>
      <c r="G1339" s="26">
        <v>0.3</v>
      </c>
      <c r="H1339">
        <v>34</v>
      </c>
      <c r="I1339">
        <v>26</v>
      </c>
      <c r="J1339">
        <v>30</v>
      </c>
      <c r="K1339">
        <v>38</v>
      </c>
      <c r="L1339">
        <v>44</v>
      </c>
    </row>
    <row r="1340" spans="6:12" ht="12.75">
      <c r="F1340" s="36">
        <f>AVERAGE(F1334:F1338)</f>
        <v>0.19835179240143538</v>
      </c>
      <c r="G1340" s="38">
        <v>0.28</v>
      </c>
      <c r="H1340">
        <v>32</v>
      </c>
      <c r="I1340">
        <v>34</v>
      </c>
      <c r="J1340">
        <v>30</v>
      </c>
      <c r="K1340">
        <v>38</v>
      </c>
      <c r="L1340">
        <v>45</v>
      </c>
    </row>
    <row r="1341" spans="7:12" ht="12.75">
      <c r="G1341" s="17">
        <v>0.25</v>
      </c>
      <c r="H1341">
        <v>30</v>
      </c>
      <c r="I1341">
        <v>33</v>
      </c>
      <c r="J1341">
        <v>34</v>
      </c>
      <c r="K1341">
        <v>38</v>
      </c>
      <c r="L1341">
        <v>45</v>
      </c>
    </row>
    <row r="1342" spans="7:12" ht="12.75">
      <c r="G1342" s="17">
        <v>0.27</v>
      </c>
      <c r="H1342">
        <v>31</v>
      </c>
      <c r="I1342">
        <v>35</v>
      </c>
      <c r="J1342">
        <v>69</v>
      </c>
      <c r="K1342">
        <v>36</v>
      </c>
      <c r="L1342">
        <v>41</v>
      </c>
    </row>
    <row r="1343" spans="7:12" ht="12.75">
      <c r="G1343" s="17"/>
      <c r="H1343">
        <v>30</v>
      </c>
      <c r="I1343">
        <v>37</v>
      </c>
      <c r="J1343">
        <v>35</v>
      </c>
      <c r="K1343">
        <v>33</v>
      </c>
      <c r="L1343">
        <v>37</v>
      </c>
    </row>
    <row r="1344" ht="12.75">
      <c r="G1344" s="17"/>
    </row>
    <row r="1345" spans="1:8" ht="12.75">
      <c r="A1345" t="s">
        <v>11</v>
      </c>
      <c r="D1345" s="2">
        <f>F1340*H1345</f>
        <v>7.049422701947013</v>
      </c>
      <c r="E1345" t="s">
        <v>12</v>
      </c>
      <c r="G1345" s="17"/>
      <c r="H1345" s="2">
        <f>AVERAGE(H1334:L1343)</f>
        <v>35.54</v>
      </c>
    </row>
    <row r="1346" ht="12.75">
      <c r="G1346" s="17"/>
    </row>
    <row r="1347" ht="12.75">
      <c r="G1347" s="17"/>
    </row>
    <row r="1348" ht="12.75">
      <c r="G1348" s="17"/>
    </row>
    <row r="1349" spans="1:7" ht="12.75">
      <c r="A1349" t="s">
        <v>42</v>
      </c>
      <c r="B1349" s="1" t="s">
        <v>0</v>
      </c>
      <c r="C1349" s="1"/>
      <c r="E1349" t="s">
        <v>6</v>
      </c>
      <c r="G1349" s="17"/>
    </row>
    <row r="1350" spans="1:7" ht="12.75">
      <c r="A1350" s="5">
        <v>405570</v>
      </c>
      <c r="B1350" s="1" t="s">
        <v>1</v>
      </c>
      <c r="C1350" s="1" t="s">
        <v>1</v>
      </c>
      <c r="D1350" s="1" t="s">
        <v>4</v>
      </c>
      <c r="E1350" t="s">
        <v>7</v>
      </c>
      <c r="G1350" s="17"/>
    </row>
    <row r="1351" spans="1:7" ht="12.75">
      <c r="A1351" s="5">
        <v>612800</v>
      </c>
      <c r="B1351" s="1" t="s">
        <v>2</v>
      </c>
      <c r="C1351" s="1" t="s">
        <v>3</v>
      </c>
      <c r="D1351" s="1" t="s">
        <v>5</v>
      </c>
      <c r="E1351" s="1" t="s">
        <v>3</v>
      </c>
      <c r="G1351" s="17"/>
    </row>
    <row r="1352" spans="2:14" ht="12.75">
      <c r="B1352" s="34">
        <f>C1352/2.54</f>
        <v>9.84251968503937</v>
      </c>
      <c r="C1352" s="9">
        <v>25</v>
      </c>
      <c r="D1352" s="9">
        <v>160.4</v>
      </c>
      <c r="E1352" s="34">
        <f>D1352/36.33</f>
        <v>4.415083952656207</v>
      </c>
      <c r="F1352" s="35">
        <f>E1352/C1352</f>
        <v>0.1766033581062483</v>
      </c>
      <c r="G1352" s="17"/>
      <c r="H1352">
        <v>26</v>
      </c>
      <c r="I1352">
        <v>18</v>
      </c>
      <c r="J1352">
        <v>23</v>
      </c>
      <c r="K1352">
        <v>24</v>
      </c>
      <c r="L1352">
        <v>25</v>
      </c>
      <c r="N1352" s="37">
        <v>280.4</v>
      </c>
    </row>
    <row r="1353" spans="2:14" ht="12.75">
      <c r="B1353" s="34">
        <f>C1353/2.54</f>
        <v>8.26771653543307</v>
      </c>
      <c r="C1353" s="9">
        <v>21</v>
      </c>
      <c r="D1353" s="9">
        <v>134</v>
      </c>
      <c r="E1353" s="34">
        <f>D1353/36.33</f>
        <v>3.6884117808973302</v>
      </c>
      <c r="F1353" s="35">
        <f>E1353/C1353</f>
        <v>0.1756386562332062</v>
      </c>
      <c r="G1353" s="17"/>
      <c r="H1353">
        <v>28</v>
      </c>
      <c r="I1353">
        <v>18</v>
      </c>
      <c r="J1353">
        <v>26</v>
      </c>
      <c r="K1353">
        <v>24</v>
      </c>
      <c r="L1353">
        <v>24</v>
      </c>
      <c r="N1353" s="37">
        <v>254</v>
      </c>
    </row>
    <row r="1354" spans="2:14" ht="12.75">
      <c r="B1354" s="34">
        <f>C1354/2.54</f>
        <v>8.26771653543307</v>
      </c>
      <c r="C1354" s="9">
        <v>21</v>
      </c>
      <c r="D1354" s="9">
        <v>139.5</v>
      </c>
      <c r="E1354" s="34">
        <f>D1354/36.33</f>
        <v>3.8398018166804295</v>
      </c>
      <c r="F1354" s="35">
        <f>E1354/C1354</f>
        <v>0.18284770555621094</v>
      </c>
      <c r="G1354" s="17"/>
      <c r="H1354">
        <v>27</v>
      </c>
      <c r="I1354">
        <v>21</v>
      </c>
      <c r="J1354">
        <v>27</v>
      </c>
      <c r="K1354">
        <v>22</v>
      </c>
      <c r="L1354">
        <v>22</v>
      </c>
      <c r="N1354" s="37">
        <v>259.5</v>
      </c>
    </row>
    <row r="1355" spans="2:14" ht="12.75">
      <c r="B1355" s="34">
        <f>C1355/2.54</f>
        <v>9.448818897637794</v>
      </c>
      <c r="C1355" s="9">
        <v>24</v>
      </c>
      <c r="D1355" s="9">
        <v>173.3</v>
      </c>
      <c r="E1355" s="34">
        <f>D1355/36.33</f>
        <v>4.7701624002202045</v>
      </c>
      <c r="F1355" s="35">
        <f>E1355/C1355</f>
        <v>0.19875676667584186</v>
      </c>
      <c r="G1355" s="17"/>
      <c r="H1355">
        <v>29</v>
      </c>
      <c r="I1355">
        <v>20</v>
      </c>
      <c r="J1355">
        <v>25</v>
      </c>
      <c r="K1355">
        <v>20</v>
      </c>
      <c r="L1355">
        <v>22</v>
      </c>
      <c r="N1355" s="37">
        <v>293.3</v>
      </c>
    </row>
    <row r="1356" spans="2:14" ht="12.75">
      <c r="B1356" s="2">
        <f>C1356/2.54</f>
        <v>11.811023622047244</v>
      </c>
      <c r="C1356">
        <v>30</v>
      </c>
      <c r="D1356" s="10">
        <v>275</v>
      </c>
      <c r="E1356" s="2">
        <f>D1356/36.33</f>
        <v>7.569501789154969</v>
      </c>
      <c r="F1356" s="3">
        <f>E1356/C1356</f>
        <v>0.2523167263051656</v>
      </c>
      <c r="G1356" s="17">
        <v>0.31</v>
      </c>
      <c r="H1356">
        <v>30</v>
      </c>
      <c r="I1356">
        <v>21</v>
      </c>
      <c r="J1356">
        <v>27</v>
      </c>
      <c r="K1356">
        <v>21</v>
      </c>
      <c r="L1356">
        <v>21</v>
      </c>
      <c r="N1356" s="37">
        <v>295</v>
      </c>
    </row>
    <row r="1357" spans="6:12" ht="12.75">
      <c r="F1357" s="3"/>
      <c r="G1357" s="17">
        <v>0.31</v>
      </c>
      <c r="H1357">
        <v>31</v>
      </c>
      <c r="I1357">
        <v>21</v>
      </c>
      <c r="J1357">
        <v>27</v>
      </c>
      <c r="K1357">
        <v>23</v>
      </c>
      <c r="L1357">
        <v>20</v>
      </c>
    </row>
    <row r="1358" spans="6:12" ht="12.75">
      <c r="F1358" s="36">
        <f>AVERAGE(F1352:F1356)</f>
        <v>0.19723264257533457</v>
      </c>
      <c r="G1358" s="38">
        <v>0.32</v>
      </c>
      <c r="H1358">
        <v>27</v>
      </c>
      <c r="I1358">
        <v>24</v>
      </c>
      <c r="J1358">
        <v>21</v>
      </c>
      <c r="K1358">
        <v>24</v>
      </c>
      <c r="L1358">
        <v>19</v>
      </c>
    </row>
    <row r="1359" spans="7:12" ht="12.75">
      <c r="G1359" s="17">
        <v>0.26</v>
      </c>
      <c r="H1359">
        <v>27</v>
      </c>
      <c r="I1359">
        <v>23</v>
      </c>
      <c r="J1359">
        <v>22</v>
      </c>
      <c r="K1359">
        <v>24</v>
      </c>
      <c r="L1359">
        <v>20</v>
      </c>
    </row>
    <row r="1360" spans="7:12" ht="12.75">
      <c r="G1360" s="17">
        <v>0.25</v>
      </c>
      <c r="H1360">
        <v>23</v>
      </c>
      <c r="I1360">
        <v>25</v>
      </c>
      <c r="J1360">
        <v>17</v>
      </c>
      <c r="K1360">
        <v>24</v>
      </c>
      <c r="L1360">
        <v>22</v>
      </c>
    </row>
    <row r="1361" spans="8:12" ht="12.75">
      <c r="H1361">
        <v>23</v>
      </c>
      <c r="I1361">
        <v>26</v>
      </c>
      <c r="J1361">
        <v>19</v>
      </c>
      <c r="K1361">
        <v>24</v>
      </c>
      <c r="L1361">
        <v>23</v>
      </c>
    </row>
    <row r="1363" spans="1:8" ht="12.75">
      <c r="A1363" t="s">
        <v>11</v>
      </c>
      <c r="D1363" s="2">
        <f>F1358*H1363</f>
        <v>4.615243836262828</v>
      </c>
      <c r="E1363" t="s">
        <v>12</v>
      </c>
      <c r="H1363" s="2">
        <f>AVERAGE(H1352:L1361)</f>
        <v>23.4</v>
      </c>
    </row>
    <row r="1366" spans="1:7" ht="12.75">
      <c r="A1366" t="s">
        <v>43</v>
      </c>
      <c r="E1366" s="2">
        <f>(D1363+D1345+D1327+D1309+D1291+D1273)/6</f>
        <v>6.992550585391769</v>
      </c>
      <c r="F1366" t="s">
        <v>12</v>
      </c>
      <c r="G1366" s="4">
        <v>37042</v>
      </c>
    </row>
    <row r="1367" ht="12.75">
      <c r="E1367" s="3">
        <f>(F1358+F1340+F1322+F1304+F1286+F1268)/6</f>
        <v>0.18697147196233413</v>
      </c>
    </row>
    <row r="1368" ht="12.75">
      <c r="E1368" s="2">
        <f>(H1363+H1345+H1327+H1309+H1291+H1273)/6</f>
        <v>37.943333333333335</v>
      </c>
    </row>
    <row r="1369" spans="1:12" ht="12.75">
      <c r="A1369" s="6" t="s">
        <v>44</v>
      </c>
      <c r="B1369" s="6" t="s">
        <v>44</v>
      </c>
      <c r="C1369" s="6" t="s">
        <v>44</v>
      </c>
      <c r="D1369" s="6" t="s">
        <v>44</v>
      </c>
      <c r="E1369" s="6" t="s">
        <v>44</v>
      </c>
      <c r="F1369" s="6" t="s">
        <v>44</v>
      </c>
      <c r="G1369" s="6" t="s">
        <v>44</v>
      </c>
      <c r="H1369" s="6" t="s">
        <v>44</v>
      </c>
      <c r="I1369" s="6" t="s">
        <v>44</v>
      </c>
      <c r="J1369" s="6" t="s">
        <v>44</v>
      </c>
      <c r="K1369" s="6" t="s">
        <v>44</v>
      </c>
      <c r="L1369" s="6" t="s">
        <v>44</v>
      </c>
    </row>
    <row r="1370" spans="1:13" ht="12.75">
      <c r="A1370" s="6" t="s">
        <v>44</v>
      </c>
      <c r="B1370" s="6" t="s">
        <v>44</v>
      </c>
      <c r="C1370" s="6" t="s">
        <v>44</v>
      </c>
      <c r="D1370" s="6" t="s">
        <v>44</v>
      </c>
      <c r="E1370" s="6" t="s">
        <v>44</v>
      </c>
      <c r="F1370" s="6" t="s">
        <v>44</v>
      </c>
      <c r="G1370" s="6" t="s">
        <v>44</v>
      </c>
      <c r="H1370" s="6" t="s">
        <v>44</v>
      </c>
      <c r="I1370" s="6" t="s">
        <v>44</v>
      </c>
      <c r="J1370" s="6" t="s">
        <v>44</v>
      </c>
      <c r="K1370" s="6" t="s">
        <v>44</v>
      </c>
      <c r="L1370" s="6" t="s">
        <v>44</v>
      </c>
      <c r="M1370" s="6" t="s">
        <v>44</v>
      </c>
    </row>
    <row r="1371" spans="1:11" ht="12.75">
      <c r="A1371" t="s">
        <v>36</v>
      </c>
      <c r="G1371" t="s">
        <v>8</v>
      </c>
      <c r="K1371" s="4">
        <v>37044</v>
      </c>
    </row>
    <row r="1372" spans="7:11" ht="14.25">
      <c r="G1372" t="s">
        <v>10</v>
      </c>
      <c r="K1372" s="8">
        <v>0.375</v>
      </c>
    </row>
    <row r="1374" spans="1:5" ht="12.75">
      <c r="A1374" t="s">
        <v>37</v>
      </c>
      <c r="B1374" s="1" t="s">
        <v>0</v>
      </c>
      <c r="C1374" s="1"/>
      <c r="E1374" t="s">
        <v>6</v>
      </c>
    </row>
    <row r="1375" spans="1:5" ht="12.75">
      <c r="A1375" s="5">
        <v>406500</v>
      </c>
      <c r="B1375" s="1" t="s">
        <v>1</v>
      </c>
      <c r="C1375" s="1" t="s">
        <v>1</v>
      </c>
      <c r="D1375" s="1" t="s">
        <v>4</v>
      </c>
      <c r="E1375" t="s">
        <v>7</v>
      </c>
    </row>
    <row r="1376" spans="1:5" ht="12.75">
      <c r="A1376" s="5">
        <v>612800</v>
      </c>
      <c r="B1376" s="1" t="s">
        <v>2</v>
      </c>
      <c r="C1376" s="1" t="s">
        <v>3</v>
      </c>
      <c r="D1376" s="1" t="s">
        <v>5</v>
      </c>
      <c r="E1376" s="1" t="s">
        <v>3</v>
      </c>
    </row>
    <row r="1377" spans="2:12" ht="12.75">
      <c r="B1377" s="2">
        <f>C1377/2.54</f>
        <v>7.086614173228346</v>
      </c>
      <c r="C1377">
        <v>18</v>
      </c>
      <c r="D1377">
        <v>142.3</v>
      </c>
      <c r="E1377" s="2">
        <f>D1377/36.33</f>
        <v>3.916873107624553</v>
      </c>
      <c r="F1377" s="3">
        <f>E1377/C1377</f>
        <v>0.21760406153469738</v>
      </c>
      <c r="H1377">
        <v>19</v>
      </c>
      <c r="I1377">
        <v>25</v>
      </c>
      <c r="J1377">
        <v>25</v>
      </c>
      <c r="K1377">
        <v>23</v>
      </c>
      <c r="L1377">
        <v>21</v>
      </c>
    </row>
    <row r="1378" spans="2:12" ht="12.75">
      <c r="B1378" s="2">
        <f>C1378/2.54</f>
        <v>6.692913385826771</v>
      </c>
      <c r="C1378">
        <v>17</v>
      </c>
      <c r="D1378">
        <v>102.3</v>
      </c>
      <c r="E1378" s="2">
        <f>D1378/36.33</f>
        <v>2.8158546655656482</v>
      </c>
      <c r="F1378" s="3">
        <f>E1378/C1378</f>
        <v>0.16563850973915578</v>
      </c>
      <c r="H1378">
        <v>21</v>
      </c>
      <c r="I1378">
        <v>21</v>
      </c>
      <c r="J1378">
        <v>25</v>
      </c>
      <c r="K1378">
        <v>21</v>
      </c>
      <c r="L1378">
        <v>21</v>
      </c>
    </row>
    <row r="1379" spans="2:12" ht="12.75">
      <c r="B1379" s="2">
        <f>C1379/2.54</f>
        <v>7.480314960629921</v>
      </c>
      <c r="C1379">
        <v>19</v>
      </c>
      <c r="D1379">
        <v>143.6</v>
      </c>
      <c r="E1379" s="2">
        <f>D1379/36.33</f>
        <v>3.9526562069914672</v>
      </c>
      <c r="F1379" s="3">
        <f>E1379/C1379</f>
        <v>0.20803453721007722</v>
      </c>
      <c r="H1379">
        <v>24</v>
      </c>
      <c r="I1379">
        <v>24</v>
      </c>
      <c r="J1379">
        <v>25</v>
      </c>
      <c r="K1379">
        <v>16</v>
      </c>
      <c r="L1379">
        <v>23</v>
      </c>
    </row>
    <row r="1380" spans="2:12" ht="12.75">
      <c r="B1380" s="2">
        <f>C1380/2.54</f>
        <v>5.511811023622047</v>
      </c>
      <c r="C1380">
        <v>14</v>
      </c>
      <c r="D1380">
        <v>90.4</v>
      </c>
      <c r="E1380" s="2">
        <f>D1380/36.33</f>
        <v>2.4883016790531243</v>
      </c>
      <c r="F1380" s="3">
        <f>E1380/C1380</f>
        <v>0.1777358342180803</v>
      </c>
      <c r="H1380">
        <v>24</v>
      </c>
      <c r="I1380">
        <v>29</v>
      </c>
      <c r="J1380">
        <v>22</v>
      </c>
      <c r="K1380">
        <v>25</v>
      </c>
      <c r="L1380">
        <v>22</v>
      </c>
    </row>
    <row r="1381" spans="2:12" ht="12.75">
      <c r="B1381" s="2">
        <f>C1381/2.54</f>
        <v>7.086614173228346</v>
      </c>
      <c r="C1381">
        <v>18</v>
      </c>
      <c r="D1381">
        <v>145.8</v>
      </c>
      <c r="E1381" s="2">
        <f>D1381/36.33</f>
        <v>4.013212221304707</v>
      </c>
      <c r="F1381" s="3">
        <f>E1381/C1381</f>
        <v>0.22295623451692817</v>
      </c>
      <c r="H1381">
        <v>23</v>
      </c>
      <c r="I1381">
        <v>28</v>
      </c>
      <c r="J1381">
        <v>21</v>
      </c>
      <c r="K1381">
        <v>18</v>
      </c>
      <c r="L1381">
        <v>22</v>
      </c>
    </row>
    <row r="1382" spans="6:12" ht="12.75">
      <c r="F1382" s="3"/>
      <c r="H1382">
        <v>23</v>
      </c>
      <c r="I1382">
        <v>29</v>
      </c>
      <c r="J1382">
        <v>22</v>
      </c>
      <c r="K1382">
        <v>26</v>
      </c>
      <c r="L1382">
        <v>22</v>
      </c>
    </row>
    <row r="1383" spans="6:12" ht="12.75">
      <c r="F1383" s="3">
        <f>AVERAGE(F1377:F1381)</f>
        <v>0.19839383544378777</v>
      </c>
      <c r="H1383">
        <v>24</v>
      </c>
      <c r="I1383">
        <v>22</v>
      </c>
      <c r="J1383">
        <v>24</v>
      </c>
      <c r="K1383">
        <v>15</v>
      </c>
      <c r="L1383">
        <v>20</v>
      </c>
    </row>
    <row r="1384" spans="8:12" ht="12.75">
      <c r="H1384">
        <v>28</v>
      </c>
      <c r="I1384">
        <v>23</v>
      </c>
      <c r="J1384">
        <v>22</v>
      </c>
      <c r="K1384">
        <v>22</v>
      </c>
      <c r="L1384">
        <v>20</v>
      </c>
    </row>
    <row r="1385" spans="8:12" ht="12.75">
      <c r="H1385">
        <v>24</v>
      </c>
      <c r="I1385">
        <v>24</v>
      </c>
      <c r="J1385">
        <v>20</v>
      </c>
      <c r="K1385">
        <v>22</v>
      </c>
      <c r="L1385">
        <v>21</v>
      </c>
    </row>
    <row r="1386" spans="8:12" ht="12.75">
      <c r="H1386">
        <v>24</v>
      </c>
      <c r="I1386">
        <v>27</v>
      </c>
      <c r="J1386">
        <v>21</v>
      </c>
      <c r="K1386">
        <v>18</v>
      </c>
      <c r="L1386">
        <v>22</v>
      </c>
    </row>
    <row r="1388" spans="1:8" ht="12.75">
      <c r="A1388" t="s">
        <v>11</v>
      </c>
      <c r="D1388" s="2">
        <f>F1383*H1388</f>
        <v>4.495604311156231</v>
      </c>
      <c r="E1388" t="s">
        <v>12</v>
      </c>
      <c r="H1388" s="2">
        <f>AVERAGE(H1377:L1386)</f>
        <v>22.66</v>
      </c>
    </row>
    <row r="1392" spans="1:5" ht="12.75">
      <c r="A1392" t="s">
        <v>38</v>
      </c>
      <c r="B1392" s="1" t="s">
        <v>0</v>
      </c>
      <c r="C1392" s="1"/>
      <c r="E1392" t="s">
        <v>6</v>
      </c>
    </row>
    <row r="1393" spans="1:5" ht="12.75">
      <c r="A1393" s="5">
        <v>406300</v>
      </c>
      <c r="B1393" s="1" t="s">
        <v>1</v>
      </c>
      <c r="C1393" s="1" t="s">
        <v>1</v>
      </c>
      <c r="D1393" s="1" t="s">
        <v>4</v>
      </c>
      <c r="E1393" t="s">
        <v>7</v>
      </c>
    </row>
    <row r="1394" spans="1:5" ht="12.75">
      <c r="A1394" s="5">
        <v>612800</v>
      </c>
      <c r="B1394" s="1" t="s">
        <v>2</v>
      </c>
      <c r="C1394" s="1" t="s">
        <v>3</v>
      </c>
      <c r="D1394" s="1" t="s">
        <v>5</v>
      </c>
      <c r="E1394" s="1" t="s">
        <v>3</v>
      </c>
    </row>
    <row r="1395" spans="2:14" ht="12.75">
      <c r="B1395" s="34">
        <f>C1395/2.54</f>
        <v>8.661417322834646</v>
      </c>
      <c r="C1395" s="9">
        <v>22</v>
      </c>
      <c r="D1395" s="9">
        <v>104</v>
      </c>
      <c r="E1395" s="34">
        <f>D1395/36.33</f>
        <v>2.8626479493531516</v>
      </c>
      <c r="F1395" s="35">
        <f>E1395/C1395</f>
        <v>0.13012036133423416</v>
      </c>
      <c r="H1395">
        <v>26</v>
      </c>
      <c r="I1395">
        <v>23</v>
      </c>
      <c r="J1395">
        <v>31</v>
      </c>
      <c r="K1395">
        <v>31</v>
      </c>
      <c r="L1395">
        <v>29</v>
      </c>
      <c r="N1395" s="37">
        <v>204</v>
      </c>
    </row>
    <row r="1396" spans="2:14" ht="12.75">
      <c r="B1396" s="34">
        <f>C1396/2.54</f>
        <v>6.692913385826771</v>
      </c>
      <c r="C1396" s="9">
        <v>17</v>
      </c>
      <c r="D1396" s="9">
        <v>97.1</v>
      </c>
      <c r="E1396" s="34">
        <f>D1396/36.33</f>
        <v>2.6727222680979907</v>
      </c>
      <c r="F1396" s="35">
        <f>E1396/C1396</f>
        <v>0.15721895694694063</v>
      </c>
      <c r="H1396">
        <v>24</v>
      </c>
      <c r="I1396">
        <v>31</v>
      </c>
      <c r="J1396">
        <v>31</v>
      </c>
      <c r="K1396">
        <v>40</v>
      </c>
      <c r="L1396">
        <v>31</v>
      </c>
      <c r="N1396" s="37">
        <v>197.1</v>
      </c>
    </row>
    <row r="1397" spans="2:14" ht="12.75">
      <c r="B1397" s="34">
        <f>C1397/2.54</f>
        <v>7.480314960629921</v>
      </c>
      <c r="C1397" s="9">
        <v>19</v>
      </c>
      <c r="D1397" s="9">
        <v>102.5</v>
      </c>
      <c r="E1397" s="34">
        <f>D1397/36.33</f>
        <v>2.821359757775943</v>
      </c>
      <c r="F1397" s="35">
        <f>E1397/C1397</f>
        <v>0.14849261883031278</v>
      </c>
      <c r="H1397">
        <v>24</v>
      </c>
      <c r="I1397">
        <v>27</v>
      </c>
      <c r="J1397">
        <v>33</v>
      </c>
      <c r="K1397">
        <v>40</v>
      </c>
      <c r="L1397">
        <v>31</v>
      </c>
      <c r="N1397" s="37">
        <v>202.5</v>
      </c>
    </row>
    <row r="1398" spans="2:14" ht="12.75">
      <c r="B1398" s="34">
        <f>C1398/2.54</f>
        <v>8.26771653543307</v>
      </c>
      <c r="C1398" s="9">
        <v>21</v>
      </c>
      <c r="D1398" s="9">
        <v>113.5</v>
      </c>
      <c r="E1398" s="34">
        <f>D1398/36.33</f>
        <v>3.1241398293421416</v>
      </c>
      <c r="F1398" s="35">
        <f>E1398/C1398</f>
        <v>0.14876856330200675</v>
      </c>
      <c r="H1398">
        <v>24</v>
      </c>
      <c r="I1398">
        <v>30</v>
      </c>
      <c r="J1398">
        <v>35</v>
      </c>
      <c r="K1398">
        <v>32</v>
      </c>
      <c r="L1398">
        <v>41</v>
      </c>
      <c r="N1398" s="37">
        <v>213.5</v>
      </c>
    </row>
    <row r="1399" spans="2:14" ht="12.75">
      <c r="B1399" s="34">
        <f>C1399/2.54</f>
        <v>8.26771653543307</v>
      </c>
      <c r="C1399" s="9">
        <v>21</v>
      </c>
      <c r="D1399" s="9">
        <v>103.4</v>
      </c>
      <c r="E1399" s="34">
        <f>D1399/36.33</f>
        <v>2.8461326727222684</v>
      </c>
      <c r="F1399" s="35">
        <f>E1399/C1399</f>
        <v>0.13553012727248898</v>
      </c>
      <c r="H1399">
        <v>25</v>
      </c>
      <c r="I1399">
        <v>24</v>
      </c>
      <c r="J1399">
        <v>38</v>
      </c>
      <c r="K1399">
        <v>30</v>
      </c>
      <c r="L1399">
        <v>32</v>
      </c>
      <c r="N1399" s="37">
        <v>203.4</v>
      </c>
    </row>
    <row r="1400" spans="2:12" ht="12.75">
      <c r="B1400" s="9"/>
      <c r="C1400" s="9"/>
      <c r="D1400" s="9"/>
      <c r="E1400" s="9"/>
      <c r="F1400" s="35"/>
      <c r="H1400">
        <v>15</v>
      </c>
      <c r="I1400">
        <v>33</v>
      </c>
      <c r="J1400">
        <v>37</v>
      </c>
      <c r="K1400">
        <v>34</v>
      </c>
      <c r="L1400">
        <v>39</v>
      </c>
    </row>
    <row r="1401" spans="2:12" ht="12.75">
      <c r="B1401" s="9"/>
      <c r="C1401" s="9"/>
      <c r="D1401" s="9"/>
      <c r="E1401" s="9"/>
      <c r="F1401" s="35">
        <f>AVERAGE(F1395:F1399)</f>
        <v>0.14402612553719668</v>
      </c>
      <c r="G1401" s="37">
        <v>0.28</v>
      </c>
      <c r="H1401">
        <v>12</v>
      </c>
      <c r="I1401">
        <v>39</v>
      </c>
      <c r="J1401">
        <v>45</v>
      </c>
      <c r="K1401">
        <v>29</v>
      </c>
      <c r="L1401">
        <v>36</v>
      </c>
    </row>
    <row r="1402" spans="8:12" ht="12.75">
      <c r="H1402">
        <v>12</v>
      </c>
      <c r="I1402">
        <v>37</v>
      </c>
      <c r="J1402">
        <v>43</v>
      </c>
      <c r="K1402">
        <v>40</v>
      </c>
      <c r="L1402">
        <v>33</v>
      </c>
    </row>
    <row r="1403" spans="8:12" ht="12.75">
      <c r="H1403">
        <v>11</v>
      </c>
      <c r="I1403">
        <v>28</v>
      </c>
      <c r="J1403">
        <v>37</v>
      </c>
      <c r="K1403">
        <v>43</v>
      </c>
      <c r="L1403">
        <v>34</v>
      </c>
    </row>
    <row r="1404" spans="8:12" ht="12.75">
      <c r="H1404">
        <v>15</v>
      </c>
      <c r="I1404">
        <v>33</v>
      </c>
      <c r="J1404">
        <v>37</v>
      </c>
      <c r="K1404">
        <v>28</v>
      </c>
      <c r="L1404">
        <v>35</v>
      </c>
    </row>
    <row r="1406" spans="1:8" ht="12.75">
      <c r="A1406" t="s">
        <v>11</v>
      </c>
      <c r="D1406" s="2">
        <f>F1401*H1406</f>
        <v>4.459048846631609</v>
      </c>
      <c r="E1406" t="s">
        <v>12</v>
      </c>
      <c r="H1406" s="2">
        <f>AVERAGE(H1395:L1404)</f>
        <v>30.96</v>
      </c>
    </row>
    <row r="1410" spans="1:5" ht="12.75">
      <c r="A1410" t="s">
        <v>39</v>
      </c>
      <c r="B1410" s="1" t="s">
        <v>0</v>
      </c>
      <c r="C1410" s="1"/>
      <c r="E1410" t="s">
        <v>6</v>
      </c>
    </row>
    <row r="1411" spans="1:5" ht="12.75">
      <c r="A1411" s="5">
        <v>406100</v>
      </c>
      <c r="B1411" s="1" t="s">
        <v>1</v>
      </c>
      <c r="C1411" s="1" t="s">
        <v>1</v>
      </c>
      <c r="D1411" s="1" t="s">
        <v>4</v>
      </c>
      <c r="E1411" t="s">
        <v>7</v>
      </c>
    </row>
    <row r="1412" spans="1:5" ht="12.75">
      <c r="A1412" s="5">
        <v>612800</v>
      </c>
      <c r="B1412" s="1" t="s">
        <v>2</v>
      </c>
      <c r="C1412" s="1" t="s">
        <v>3</v>
      </c>
      <c r="D1412" s="1" t="s">
        <v>5</v>
      </c>
      <c r="E1412" s="1" t="s">
        <v>3</v>
      </c>
    </row>
    <row r="1413" spans="2:12" ht="12.75">
      <c r="B1413" s="2">
        <f>C1413/2.54</f>
        <v>16.929133858267715</v>
      </c>
      <c r="C1413">
        <v>43</v>
      </c>
      <c r="D1413">
        <v>475.9</v>
      </c>
      <c r="E1413" s="2">
        <f>D1413/36.33</f>
        <v>13.099366914395816</v>
      </c>
      <c r="F1413" s="3">
        <f>E1413/C1413</f>
        <v>0.30463643986967015</v>
      </c>
      <c r="H1413">
        <v>50</v>
      </c>
      <c r="I1413">
        <v>52</v>
      </c>
      <c r="J1413">
        <v>47</v>
      </c>
      <c r="K1413">
        <v>36</v>
      </c>
      <c r="L1413">
        <v>29</v>
      </c>
    </row>
    <row r="1414" spans="2:12" ht="12.75">
      <c r="B1414" s="2">
        <f>C1414/2.54</f>
        <v>17.716535433070867</v>
      </c>
      <c r="C1414">
        <v>45</v>
      </c>
      <c r="D1414">
        <v>422.2</v>
      </c>
      <c r="E1414" s="2">
        <f>D1414/36.33</f>
        <v>11.621249655931738</v>
      </c>
      <c r="F1414" s="3">
        <f>E1414/C1414</f>
        <v>0.2582499923540386</v>
      </c>
      <c r="H1414">
        <v>48</v>
      </c>
      <c r="I1414">
        <v>60</v>
      </c>
      <c r="J1414">
        <v>57</v>
      </c>
      <c r="K1414">
        <v>33</v>
      </c>
      <c r="L1414">
        <v>27</v>
      </c>
    </row>
    <row r="1415" spans="2:12" ht="12.75">
      <c r="B1415" s="2">
        <f>C1415/2.54</f>
        <v>17.716535433070867</v>
      </c>
      <c r="C1415">
        <v>45</v>
      </c>
      <c r="D1415">
        <v>481.5</v>
      </c>
      <c r="E1415" s="2">
        <f>D1415/36.33</f>
        <v>13.253509496284064</v>
      </c>
      <c r="F1415" s="3">
        <f>E1415/C1415</f>
        <v>0.294522433250757</v>
      </c>
      <c r="H1415">
        <v>49</v>
      </c>
      <c r="I1415">
        <v>62</v>
      </c>
      <c r="J1415">
        <v>35</v>
      </c>
      <c r="K1415">
        <v>32</v>
      </c>
      <c r="L1415">
        <v>29</v>
      </c>
    </row>
    <row r="1416" spans="2:12" ht="12.75">
      <c r="B1416" s="2">
        <f>C1416/2.54</f>
        <v>16.53543307086614</v>
      </c>
      <c r="C1416">
        <v>42</v>
      </c>
      <c r="D1416">
        <v>405.7</v>
      </c>
      <c r="E1416" s="2">
        <f>D1416/36.33</f>
        <v>11.16707954858244</v>
      </c>
      <c r="F1416" s="3">
        <f>E1416/C1416</f>
        <v>0.26588284639481996</v>
      </c>
      <c r="H1416">
        <v>52</v>
      </c>
      <c r="I1416">
        <v>62</v>
      </c>
      <c r="J1416">
        <v>49</v>
      </c>
      <c r="K1416">
        <v>28</v>
      </c>
      <c r="L1416">
        <v>30</v>
      </c>
    </row>
    <row r="1417" spans="2:12" ht="12.75">
      <c r="B1417" s="2">
        <f>C1417/2.54</f>
        <v>16.141732283464567</v>
      </c>
      <c r="C1417">
        <v>41</v>
      </c>
      <c r="D1417">
        <v>357.5</v>
      </c>
      <c r="E1417" s="2">
        <f>D1417/36.33</f>
        <v>9.84035232590146</v>
      </c>
      <c r="F1417" s="3">
        <f>E1417/C1417</f>
        <v>0.24000859331466975</v>
      </c>
      <c r="H1417">
        <v>51</v>
      </c>
      <c r="I1417">
        <v>37</v>
      </c>
      <c r="J1417">
        <v>44</v>
      </c>
      <c r="K1417">
        <v>26</v>
      </c>
      <c r="L1417">
        <v>30</v>
      </c>
    </row>
    <row r="1418" spans="6:12" ht="12.75">
      <c r="F1418" s="3"/>
      <c r="H1418">
        <v>49</v>
      </c>
      <c r="I1418">
        <v>28</v>
      </c>
      <c r="J1418">
        <v>38</v>
      </c>
      <c r="K1418">
        <v>23</v>
      </c>
      <c r="L1418">
        <v>29</v>
      </c>
    </row>
    <row r="1419" spans="6:12" ht="12.75">
      <c r="F1419" s="3">
        <f>AVERAGE(F1413:F1417)</f>
        <v>0.27266006103679113</v>
      </c>
      <c r="H1419">
        <v>54</v>
      </c>
      <c r="I1419">
        <v>30</v>
      </c>
      <c r="J1419">
        <v>45</v>
      </c>
      <c r="K1419">
        <v>23</v>
      </c>
      <c r="L1419">
        <v>33</v>
      </c>
    </row>
    <row r="1420" spans="8:12" ht="12.75">
      <c r="H1420">
        <v>55</v>
      </c>
      <c r="I1420">
        <v>31</v>
      </c>
      <c r="J1420">
        <v>45</v>
      </c>
      <c r="K1420">
        <v>21</v>
      </c>
      <c r="L1420">
        <v>41</v>
      </c>
    </row>
    <row r="1421" spans="8:12" ht="12.75">
      <c r="H1421">
        <v>57</v>
      </c>
      <c r="I1421">
        <v>31</v>
      </c>
      <c r="J1421">
        <v>51</v>
      </c>
      <c r="K1421">
        <v>20</v>
      </c>
      <c r="L1421">
        <v>35</v>
      </c>
    </row>
    <row r="1422" spans="8:12" ht="12.75">
      <c r="H1422">
        <v>53</v>
      </c>
      <c r="I1422">
        <v>38</v>
      </c>
      <c r="J1422">
        <v>46</v>
      </c>
      <c r="K1422">
        <v>24</v>
      </c>
      <c r="L1422">
        <v>36</v>
      </c>
    </row>
    <row r="1424" spans="1:8" ht="12.75">
      <c r="A1424" t="s">
        <v>11</v>
      </c>
      <c r="D1424" s="2">
        <f>F1419*H1424</f>
        <v>10.857323630485023</v>
      </c>
      <c r="E1424" t="s">
        <v>12</v>
      </c>
      <c r="H1424" s="3">
        <f>AVERAGE(H1413:L1422)</f>
        <v>39.82</v>
      </c>
    </row>
    <row r="1428" spans="1:5" ht="12.75">
      <c r="A1428" t="s">
        <v>40</v>
      </c>
      <c r="B1428" s="1" t="s">
        <v>0</v>
      </c>
      <c r="C1428" s="1"/>
      <c r="E1428" t="s">
        <v>6</v>
      </c>
    </row>
    <row r="1429" spans="1:5" ht="12.75">
      <c r="A1429" s="5">
        <v>405900</v>
      </c>
      <c r="B1429" s="1" t="s">
        <v>1</v>
      </c>
      <c r="C1429" s="1" t="s">
        <v>1</v>
      </c>
      <c r="D1429" s="1" t="s">
        <v>4</v>
      </c>
      <c r="E1429" t="s">
        <v>7</v>
      </c>
    </row>
    <row r="1430" spans="1:5" ht="12.75">
      <c r="A1430" s="5">
        <v>612800</v>
      </c>
      <c r="B1430" s="1" t="s">
        <v>2</v>
      </c>
      <c r="C1430" s="1" t="s">
        <v>3</v>
      </c>
      <c r="D1430" s="1" t="s">
        <v>5</v>
      </c>
      <c r="E1430" s="1" t="s">
        <v>3</v>
      </c>
    </row>
    <row r="1431" spans="1:14" ht="12.75">
      <c r="A1431" s="9"/>
      <c r="B1431" s="34">
        <f>C1431/2.54</f>
        <v>11.811023622047244</v>
      </c>
      <c r="C1431" s="9">
        <v>30</v>
      </c>
      <c r="D1431" s="9">
        <v>166.5</v>
      </c>
      <c r="E1431" s="34">
        <f>D1431/36.33</f>
        <v>4.58298926507019</v>
      </c>
      <c r="F1431" s="35">
        <f>E1431/C1431</f>
        <v>0.15276630883567302</v>
      </c>
      <c r="H1431">
        <v>45</v>
      </c>
      <c r="I1431">
        <v>48</v>
      </c>
      <c r="J1431">
        <v>37</v>
      </c>
      <c r="K1431">
        <v>28</v>
      </c>
      <c r="L1431">
        <v>38</v>
      </c>
      <c r="N1431" s="37">
        <v>266.5</v>
      </c>
    </row>
    <row r="1432" spans="1:14" ht="12.75">
      <c r="A1432" s="9"/>
      <c r="B1432" s="34">
        <f>C1432/2.54</f>
        <v>14.173228346456693</v>
      </c>
      <c r="C1432" s="9">
        <v>36</v>
      </c>
      <c r="D1432" s="9">
        <v>183.8</v>
      </c>
      <c r="E1432" s="34">
        <f>D1432/36.33</f>
        <v>5.0591797412606665</v>
      </c>
      <c r="F1432" s="35">
        <f>E1432/C1432</f>
        <v>0.14053277059057406</v>
      </c>
      <c r="H1432">
        <v>43</v>
      </c>
      <c r="I1432">
        <v>41</v>
      </c>
      <c r="J1432">
        <v>39</v>
      </c>
      <c r="K1432">
        <v>27</v>
      </c>
      <c r="L1432">
        <v>36</v>
      </c>
      <c r="N1432" s="37">
        <v>283.8</v>
      </c>
    </row>
    <row r="1433" spans="1:14" ht="12.75">
      <c r="A1433" s="9"/>
      <c r="B1433" s="34">
        <f>C1433/2.54</f>
        <v>13.385826771653543</v>
      </c>
      <c r="C1433" s="9">
        <v>34</v>
      </c>
      <c r="D1433" s="9">
        <v>165.4</v>
      </c>
      <c r="E1433" s="34">
        <f>D1433/36.33</f>
        <v>4.55271125791357</v>
      </c>
      <c r="F1433" s="35">
        <f>E1433/C1433</f>
        <v>0.1339032722915756</v>
      </c>
      <c r="H1433">
        <v>47</v>
      </c>
      <c r="I1433">
        <v>42</v>
      </c>
      <c r="J1433">
        <v>30</v>
      </c>
      <c r="K1433">
        <v>29</v>
      </c>
      <c r="L1433">
        <v>34</v>
      </c>
      <c r="N1433" s="37">
        <v>265.4</v>
      </c>
    </row>
    <row r="1434" spans="1:14" ht="12.75">
      <c r="A1434" s="9"/>
      <c r="B1434" s="34">
        <f>C1434/2.54</f>
        <v>12.598425196850393</v>
      </c>
      <c r="C1434" s="9">
        <v>32</v>
      </c>
      <c r="D1434" s="9">
        <v>200.2</v>
      </c>
      <c r="E1434" s="34">
        <f>D1434/36.33</f>
        <v>5.5105973025048165</v>
      </c>
      <c r="F1434" s="35">
        <f>E1434/C1434</f>
        <v>0.17220616570327552</v>
      </c>
      <c r="H1434">
        <v>48</v>
      </c>
      <c r="I1434">
        <v>35</v>
      </c>
      <c r="J1434">
        <v>33</v>
      </c>
      <c r="K1434">
        <v>29</v>
      </c>
      <c r="L1434">
        <v>34</v>
      </c>
      <c r="N1434" s="37">
        <v>300.2</v>
      </c>
    </row>
    <row r="1435" spans="1:14" ht="12.75">
      <c r="A1435" s="9"/>
      <c r="B1435" s="34">
        <f>C1435/2.54</f>
        <v>11.811023622047244</v>
      </c>
      <c r="C1435" s="9">
        <v>30</v>
      </c>
      <c r="D1435" s="9">
        <v>251.9</v>
      </c>
      <c r="E1435" s="34">
        <f>D1435/36.33</f>
        <v>6.933663638865951</v>
      </c>
      <c r="F1435" s="35">
        <f>E1435/C1435</f>
        <v>0.23112212129553172</v>
      </c>
      <c r="H1435">
        <v>49</v>
      </c>
      <c r="I1435">
        <v>38</v>
      </c>
      <c r="J1435">
        <v>37</v>
      </c>
      <c r="K1435">
        <v>31</v>
      </c>
      <c r="L1435">
        <v>34</v>
      </c>
      <c r="N1435" s="37">
        <v>351.9</v>
      </c>
    </row>
    <row r="1436" spans="1:12" ht="12.75">
      <c r="A1436" s="9"/>
      <c r="B1436" s="9"/>
      <c r="C1436" s="9"/>
      <c r="D1436" s="9"/>
      <c r="E1436" s="9"/>
      <c r="F1436" s="35"/>
      <c r="H1436">
        <v>51</v>
      </c>
      <c r="I1436">
        <v>37</v>
      </c>
      <c r="J1436">
        <v>28</v>
      </c>
      <c r="K1436">
        <v>33</v>
      </c>
      <c r="L1436">
        <v>36</v>
      </c>
    </row>
    <row r="1437" spans="1:12" ht="12.75">
      <c r="A1437" s="9"/>
      <c r="B1437" s="9"/>
      <c r="C1437" s="9"/>
      <c r="D1437" s="9"/>
      <c r="E1437" s="9"/>
      <c r="F1437" s="35">
        <f>AVERAGE(F1431:F1435)</f>
        <v>0.166106127743326</v>
      </c>
      <c r="G1437" s="37">
        <v>0.25</v>
      </c>
      <c r="H1437">
        <v>53</v>
      </c>
      <c r="I1437">
        <v>33</v>
      </c>
      <c r="J1437">
        <v>31</v>
      </c>
      <c r="K1437">
        <v>37</v>
      </c>
      <c r="L1437">
        <v>38</v>
      </c>
    </row>
    <row r="1438" spans="8:12" ht="12.75">
      <c r="H1438">
        <v>51</v>
      </c>
      <c r="I1438">
        <v>34</v>
      </c>
      <c r="J1438">
        <v>30</v>
      </c>
      <c r="K1438">
        <v>39</v>
      </c>
      <c r="L1438">
        <v>42</v>
      </c>
    </row>
    <row r="1439" spans="8:12" ht="12.75">
      <c r="H1439">
        <v>50</v>
      </c>
      <c r="I1439">
        <v>32</v>
      </c>
      <c r="J1439">
        <v>33</v>
      </c>
      <c r="K1439">
        <v>40</v>
      </c>
      <c r="L1439">
        <v>39</v>
      </c>
    </row>
    <row r="1440" spans="8:12" ht="12.75">
      <c r="H1440">
        <v>49</v>
      </c>
      <c r="I1440">
        <v>35</v>
      </c>
      <c r="J1440">
        <v>29</v>
      </c>
      <c r="K1440">
        <v>38</v>
      </c>
      <c r="L1440">
        <v>38</v>
      </c>
    </row>
    <row r="1442" spans="1:8" ht="12.75">
      <c r="A1442" t="s">
        <v>11</v>
      </c>
      <c r="D1442" s="2">
        <f>F1437*H1442</f>
        <v>6.272167383587989</v>
      </c>
      <c r="E1442" t="s">
        <v>12</v>
      </c>
      <c r="H1442" s="2">
        <f>AVERAGE(H1431:L1440)</f>
        <v>37.76</v>
      </c>
    </row>
    <row r="1446" spans="1:5" ht="12.75">
      <c r="A1446" t="s">
        <v>41</v>
      </c>
      <c r="B1446" s="1" t="s">
        <v>0</v>
      </c>
      <c r="C1446" s="1"/>
      <c r="E1446" t="s">
        <v>6</v>
      </c>
    </row>
    <row r="1447" spans="1:5" ht="12.75">
      <c r="A1447" s="5">
        <v>405700</v>
      </c>
      <c r="B1447" s="1" t="s">
        <v>1</v>
      </c>
      <c r="C1447" s="1" t="s">
        <v>1</v>
      </c>
      <c r="D1447" s="1" t="s">
        <v>4</v>
      </c>
      <c r="E1447" t="s">
        <v>7</v>
      </c>
    </row>
    <row r="1448" spans="1:5" ht="12.75">
      <c r="A1448" s="5">
        <v>612800</v>
      </c>
      <c r="B1448" s="1" t="s">
        <v>2</v>
      </c>
      <c r="C1448" s="1" t="s">
        <v>3</v>
      </c>
      <c r="D1448" s="1" t="s">
        <v>5</v>
      </c>
      <c r="E1448" s="1" t="s">
        <v>3</v>
      </c>
    </row>
    <row r="1449" spans="2:12" ht="12.75">
      <c r="B1449" s="2">
        <f>C1449/2.54</f>
        <v>12.992125984251969</v>
      </c>
      <c r="C1449">
        <v>33</v>
      </c>
      <c r="D1449">
        <v>391.4</v>
      </c>
      <c r="E1449" s="2">
        <f>D1449/36.33</f>
        <v>10.773465455546381</v>
      </c>
      <c r="F1449" s="3">
        <f>E1449/C1449</f>
        <v>0.32646865016807214</v>
      </c>
      <c r="H1449">
        <v>41</v>
      </c>
      <c r="I1449">
        <v>29</v>
      </c>
      <c r="J1449">
        <v>15</v>
      </c>
      <c r="K1449">
        <v>22</v>
      </c>
      <c r="L1449">
        <v>20</v>
      </c>
    </row>
    <row r="1450" spans="2:12" ht="12.75">
      <c r="B1450" s="2">
        <f>C1450/2.54</f>
        <v>12.992125984251969</v>
      </c>
      <c r="C1450">
        <v>33</v>
      </c>
      <c r="D1450">
        <v>306.2</v>
      </c>
      <c r="E1450" s="2">
        <f>D1450/36.33</f>
        <v>8.428296173960915</v>
      </c>
      <c r="F1450" s="3">
        <f>E1450/C1450</f>
        <v>0.25540291436245194</v>
      </c>
      <c r="H1450">
        <v>41</v>
      </c>
      <c r="I1450">
        <v>29</v>
      </c>
      <c r="J1450">
        <v>20</v>
      </c>
      <c r="K1450">
        <v>24</v>
      </c>
      <c r="L1450">
        <v>19</v>
      </c>
    </row>
    <row r="1451" spans="2:12" ht="12.75">
      <c r="B1451" s="2">
        <f>C1451/2.54</f>
        <v>12.204724409448819</v>
      </c>
      <c r="C1451">
        <v>31</v>
      </c>
      <c r="D1451">
        <v>274</v>
      </c>
      <c r="E1451" s="2">
        <f>D1451/36.33</f>
        <v>7.541976328103496</v>
      </c>
      <c r="F1451" s="3">
        <f>E1451/C1451</f>
        <v>0.24328955897108054</v>
      </c>
      <c r="H1451">
        <v>37</v>
      </c>
      <c r="I1451">
        <v>30</v>
      </c>
      <c r="J1451">
        <v>25</v>
      </c>
      <c r="K1451">
        <v>21</v>
      </c>
      <c r="L1451">
        <v>20</v>
      </c>
    </row>
    <row r="1452" spans="2:12" ht="12.75">
      <c r="B1452" s="2">
        <f>C1452/2.54</f>
        <v>13.779527559055119</v>
      </c>
      <c r="C1452">
        <v>35</v>
      </c>
      <c r="D1452">
        <v>386.7</v>
      </c>
      <c r="E1452" s="2">
        <f>D1452/36.33</f>
        <v>10.64409578860446</v>
      </c>
      <c r="F1452" s="3">
        <f>E1452/C1452</f>
        <v>0.304117022531556</v>
      </c>
      <c r="H1452">
        <v>36</v>
      </c>
      <c r="I1452">
        <v>30</v>
      </c>
      <c r="J1452">
        <v>21</v>
      </c>
      <c r="K1452">
        <v>26</v>
      </c>
      <c r="L1452">
        <v>22</v>
      </c>
    </row>
    <row r="1453" spans="2:12" ht="12.75">
      <c r="B1453" s="2">
        <f>C1453/2.54</f>
        <v>12.992125984251969</v>
      </c>
      <c r="C1453">
        <v>33</v>
      </c>
      <c r="D1453">
        <v>171.8</v>
      </c>
      <c r="E1453" s="2">
        <f>D1453/36.33</f>
        <v>4.728874208642996</v>
      </c>
      <c r="F1453" s="3">
        <f>E1453/C1453</f>
        <v>0.14329921844372714</v>
      </c>
      <c r="H1453">
        <v>32</v>
      </c>
      <c r="I1453">
        <v>24</v>
      </c>
      <c r="J1453">
        <v>21</v>
      </c>
      <c r="K1453">
        <v>25</v>
      </c>
      <c r="L1453">
        <v>20</v>
      </c>
    </row>
    <row r="1454" spans="6:12" ht="12.75">
      <c r="F1454" s="3"/>
      <c r="H1454">
        <v>29</v>
      </c>
      <c r="I1454">
        <v>28</v>
      </c>
      <c r="J1454">
        <v>25</v>
      </c>
      <c r="K1454">
        <v>27</v>
      </c>
      <c r="L1454">
        <v>25</v>
      </c>
    </row>
    <row r="1455" spans="6:12" ht="12.75">
      <c r="F1455" s="3">
        <f>AVERAGE(F1449:F1453)</f>
        <v>0.25451547289537757</v>
      </c>
      <c r="H1455">
        <v>26</v>
      </c>
      <c r="I1455">
        <v>24</v>
      </c>
      <c r="J1455">
        <v>26</v>
      </c>
      <c r="K1455">
        <v>27</v>
      </c>
      <c r="L1455">
        <v>18</v>
      </c>
    </row>
    <row r="1456" spans="8:12" ht="12.75">
      <c r="H1456">
        <v>24</v>
      </c>
      <c r="I1456">
        <v>19</v>
      </c>
      <c r="J1456">
        <v>23</v>
      </c>
      <c r="K1456">
        <v>24</v>
      </c>
      <c r="L1456">
        <v>25</v>
      </c>
    </row>
    <row r="1457" spans="8:12" ht="12.75">
      <c r="H1457">
        <v>19</v>
      </c>
      <c r="I1457">
        <v>21</v>
      </c>
      <c r="J1457">
        <v>20</v>
      </c>
      <c r="K1457">
        <v>24</v>
      </c>
      <c r="L1457">
        <v>24</v>
      </c>
    </row>
    <row r="1458" spans="8:12" ht="12.75">
      <c r="H1458">
        <v>13</v>
      </c>
      <c r="I1458">
        <v>17</v>
      </c>
      <c r="J1458">
        <v>18</v>
      </c>
      <c r="K1458">
        <v>21</v>
      </c>
      <c r="L1458">
        <v>23</v>
      </c>
    </row>
    <row r="1459" spans="8:12" ht="12.75">
      <c r="H1459">
        <v>26</v>
      </c>
      <c r="I1459">
        <v>18</v>
      </c>
      <c r="J1459">
        <v>20</v>
      </c>
      <c r="K1459">
        <v>20</v>
      </c>
      <c r="L1459">
        <v>27</v>
      </c>
    </row>
    <row r="1460" spans="1:8" ht="12.75">
      <c r="A1460" t="s">
        <v>11</v>
      </c>
      <c r="D1460" s="2">
        <f>F1455*H1460</f>
        <v>6.159274444068137</v>
      </c>
      <c r="E1460" t="s">
        <v>12</v>
      </c>
      <c r="H1460" s="2">
        <f>AVERAGE(H1449:L1459)</f>
        <v>24.2</v>
      </c>
    </row>
    <row r="1464" spans="1:5" ht="12.75">
      <c r="A1464" t="s">
        <v>42</v>
      </c>
      <c r="B1464" s="1" t="s">
        <v>0</v>
      </c>
      <c r="C1464" s="1"/>
      <c r="E1464" t="s">
        <v>6</v>
      </c>
    </row>
    <row r="1465" spans="1:5" ht="12.75">
      <c r="A1465" s="5">
        <v>405570</v>
      </c>
      <c r="B1465" s="1" t="s">
        <v>1</v>
      </c>
      <c r="C1465" s="1" t="s">
        <v>1</v>
      </c>
      <c r="D1465" s="1" t="s">
        <v>4</v>
      </c>
      <c r="E1465" t="s">
        <v>7</v>
      </c>
    </row>
    <row r="1466" spans="1:5" ht="12.75">
      <c r="A1466" s="5">
        <v>612800</v>
      </c>
      <c r="B1466" s="1" t="s">
        <v>2</v>
      </c>
      <c r="C1466" s="1" t="s">
        <v>3</v>
      </c>
      <c r="D1466" s="1" t="s">
        <v>5</v>
      </c>
      <c r="E1466" s="1" t="s">
        <v>3</v>
      </c>
    </row>
    <row r="1467" spans="2:12" ht="12.75">
      <c r="B1467" s="2">
        <f>C1467/2.54</f>
        <v>11.023622047244094</v>
      </c>
      <c r="C1467">
        <v>28</v>
      </c>
      <c r="D1467">
        <v>282.9</v>
      </c>
      <c r="E1467" s="2">
        <f>D1467/36.33</f>
        <v>7.7869529314616015</v>
      </c>
      <c r="F1467" s="3">
        <f>E1467/C1467</f>
        <v>0.27810546183791435</v>
      </c>
      <c r="H1467">
        <v>26</v>
      </c>
      <c r="I1467">
        <v>18</v>
      </c>
      <c r="J1467">
        <v>23</v>
      </c>
      <c r="K1467">
        <v>24</v>
      </c>
      <c r="L1467">
        <v>25</v>
      </c>
    </row>
    <row r="1468" spans="2:12" ht="12.75">
      <c r="B1468" s="2">
        <f>C1468/2.54</f>
        <v>8.26771653543307</v>
      </c>
      <c r="C1468">
        <v>21</v>
      </c>
      <c r="D1468">
        <v>214.1</v>
      </c>
      <c r="E1468" s="2">
        <f>D1468/36.33</f>
        <v>5.893201211120286</v>
      </c>
      <c r="F1468" s="3">
        <f>E1468/C1468</f>
        <v>0.280628629100966</v>
      </c>
      <c r="H1468">
        <v>28</v>
      </c>
      <c r="I1468">
        <v>18</v>
      </c>
      <c r="J1468">
        <v>26</v>
      </c>
      <c r="K1468">
        <v>24</v>
      </c>
      <c r="L1468">
        <v>24</v>
      </c>
    </row>
    <row r="1469" spans="2:12" ht="12.75">
      <c r="B1469" s="2">
        <f>C1469/2.54</f>
        <v>8.661417322834646</v>
      </c>
      <c r="C1469">
        <v>22</v>
      </c>
      <c r="D1469">
        <v>177.7</v>
      </c>
      <c r="E1469" s="2">
        <f>D1469/36.33</f>
        <v>4.891274428846683</v>
      </c>
      <c r="F1469" s="3">
        <f>E1469/C1469</f>
        <v>0.2223306558566674</v>
      </c>
      <c r="H1469">
        <v>27</v>
      </c>
      <c r="I1469">
        <v>21</v>
      </c>
      <c r="J1469">
        <v>27</v>
      </c>
      <c r="K1469">
        <v>22</v>
      </c>
      <c r="L1469">
        <v>22</v>
      </c>
    </row>
    <row r="1470" spans="2:12" ht="12.75">
      <c r="B1470" s="2">
        <f>C1470/2.54</f>
        <v>10.62992125984252</v>
      </c>
      <c r="C1470">
        <v>27</v>
      </c>
      <c r="D1470">
        <v>266.1</v>
      </c>
      <c r="E1470" s="2">
        <f>D1470/36.33</f>
        <v>7.324525185796863</v>
      </c>
      <c r="F1470" s="3">
        <f>E1470/C1470</f>
        <v>0.27127871058506897</v>
      </c>
      <c r="H1470">
        <v>29</v>
      </c>
      <c r="I1470">
        <v>20</v>
      </c>
      <c r="J1470">
        <v>25</v>
      </c>
      <c r="K1470">
        <v>20</v>
      </c>
      <c r="L1470">
        <v>22</v>
      </c>
    </row>
    <row r="1471" spans="2:12" ht="12.75">
      <c r="B1471" s="2">
        <f>C1471/2.54</f>
        <v>8.661417322834646</v>
      </c>
      <c r="C1471">
        <v>22</v>
      </c>
      <c r="D1471" s="10">
        <v>189.6</v>
      </c>
      <c r="E1471" s="2">
        <f>D1471/36.33</f>
        <v>5.218827415359208</v>
      </c>
      <c r="F1471" s="3">
        <f>E1471/C1471</f>
        <v>0.23721942797087306</v>
      </c>
      <c r="H1471">
        <v>30</v>
      </c>
      <c r="I1471">
        <v>21</v>
      </c>
      <c r="J1471">
        <v>27</v>
      </c>
      <c r="K1471">
        <v>21</v>
      </c>
      <c r="L1471">
        <v>21</v>
      </c>
    </row>
    <row r="1472" spans="6:12" ht="12.75">
      <c r="F1472" s="3"/>
      <c r="H1472">
        <v>31</v>
      </c>
      <c r="I1472">
        <v>21</v>
      </c>
      <c r="J1472">
        <v>27</v>
      </c>
      <c r="K1472">
        <v>23</v>
      </c>
      <c r="L1472">
        <v>20</v>
      </c>
    </row>
    <row r="1473" spans="6:12" ht="12.75">
      <c r="F1473" s="3">
        <f>AVERAGE(F1467:F1471)</f>
        <v>0.2579125770702979</v>
      </c>
      <c r="H1473">
        <v>27</v>
      </c>
      <c r="I1473">
        <v>24</v>
      </c>
      <c r="J1473">
        <v>21</v>
      </c>
      <c r="K1473">
        <v>24</v>
      </c>
      <c r="L1473">
        <v>19</v>
      </c>
    </row>
    <row r="1474" spans="8:12" ht="12.75">
      <c r="H1474">
        <v>27</v>
      </c>
      <c r="I1474">
        <v>23</v>
      </c>
      <c r="J1474">
        <v>22</v>
      </c>
      <c r="K1474">
        <v>24</v>
      </c>
      <c r="L1474">
        <v>20</v>
      </c>
    </row>
    <row r="1475" spans="8:12" ht="12.75">
      <c r="H1475">
        <v>23</v>
      </c>
      <c r="I1475">
        <v>25</v>
      </c>
      <c r="J1475">
        <v>17</v>
      </c>
      <c r="K1475">
        <v>24</v>
      </c>
      <c r="L1475">
        <v>22</v>
      </c>
    </row>
    <row r="1476" spans="8:12" ht="12.75">
      <c r="H1476">
        <v>23</v>
      </c>
      <c r="I1476">
        <v>26</v>
      </c>
      <c r="J1476">
        <v>19</v>
      </c>
      <c r="K1476">
        <v>24</v>
      </c>
      <c r="L1476">
        <v>23</v>
      </c>
    </row>
    <row r="1478" spans="1:8" ht="12.75">
      <c r="A1478" t="s">
        <v>11</v>
      </c>
      <c r="D1478" s="2">
        <f>F1473*H1478</f>
        <v>6.035154303444971</v>
      </c>
      <c r="E1478" t="s">
        <v>12</v>
      </c>
      <c r="H1478" s="2">
        <f>AVERAGE(H1467:L1476)</f>
        <v>23.4</v>
      </c>
    </row>
    <row r="1481" spans="1:7" ht="12.75">
      <c r="A1481" t="s">
        <v>43</v>
      </c>
      <c r="E1481" s="2">
        <f>(D1478+D1460+D1442+D1424+D1406+D1388)/6</f>
        <v>6.3797621532289925</v>
      </c>
      <c r="F1481" t="s">
        <v>12</v>
      </c>
      <c r="G1481" s="4">
        <v>37042</v>
      </c>
    </row>
    <row r="1482" ht="12.75">
      <c r="E1482" s="3">
        <f>(F1473+F1455+F1437+F1419+F1401+F1383)/6</f>
        <v>0.2156023666211295</v>
      </c>
    </row>
    <row r="1483" ht="12.75">
      <c r="E1483" s="2">
        <f>(H1478+H1460+H1442+H1424+H1406+H1388)/6</f>
        <v>29.799999999999997</v>
      </c>
    </row>
    <row r="1484" spans="1:13" ht="12.75">
      <c r="A1484" s="6" t="s">
        <v>44</v>
      </c>
      <c r="B1484" s="6" t="s">
        <v>44</v>
      </c>
      <c r="C1484" s="6" t="s">
        <v>44</v>
      </c>
      <c r="D1484" s="6" t="s">
        <v>44</v>
      </c>
      <c r="E1484" s="6" t="s">
        <v>44</v>
      </c>
      <c r="F1484" s="6" t="s">
        <v>44</v>
      </c>
      <c r="G1484" s="6" t="s">
        <v>44</v>
      </c>
      <c r="H1484" s="6" t="s">
        <v>44</v>
      </c>
      <c r="I1484" s="6" t="s">
        <v>44</v>
      </c>
      <c r="J1484" s="6" t="s">
        <v>44</v>
      </c>
      <c r="K1484" s="6" t="s">
        <v>44</v>
      </c>
      <c r="L1484" s="6" t="s">
        <v>44</v>
      </c>
      <c r="M1484" s="6" t="s">
        <v>44</v>
      </c>
    </row>
    <row r="1485" spans="1:11" ht="12.75">
      <c r="A1485" t="s">
        <v>36</v>
      </c>
      <c r="G1485" t="s">
        <v>8</v>
      </c>
      <c r="K1485" s="4">
        <v>37045</v>
      </c>
    </row>
    <row r="1486" spans="7:11" ht="14.25">
      <c r="G1486" t="s">
        <v>10</v>
      </c>
      <c r="K1486" s="8">
        <v>0.375</v>
      </c>
    </row>
    <row r="1488" spans="1:5" ht="12.75">
      <c r="A1488" t="s">
        <v>37</v>
      </c>
      <c r="B1488" s="1" t="s">
        <v>0</v>
      </c>
      <c r="C1488" s="1"/>
      <c r="E1488" t="s">
        <v>6</v>
      </c>
    </row>
    <row r="1489" spans="1:5" ht="12.75">
      <c r="A1489" s="5">
        <v>406500</v>
      </c>
      <c r="B1489" s="1" t="s">
        <v>1</v>
      </c>
      <c r="C1489" s="1" t="s">
        <v>1</v>
      </c>
      <c r="D1489" s="1" t="s">
        <v>4</v>
      </c>
      <c r="E1489" t="s">
        <v>7</v>
      </c>
    </row>
    <row r="1490" spans="1:5" ht="12.75">
      <c r="A1490" s="5">
        <v>612800</v>
      </c>
      <c r="B1490" s="1" t="s">
        <v>2</v>
      </c>
      <c r="C1490" s="1" t="s">
        <v>3</v>
      </c>
      <c r="D1490" s="1" t="s">
        <v>5</v>
      </c>
      <c r="E1490" s="1" t="s">
        <v>3</v>
      </c>
    </row>
    <row r="1491" spans="2:12" ht="12.75">
      <c r="B1491" s="2">
        <f>C1491/2.54</f>
        <v>8.661417322834646</v>
      </c>
      <c r="C1491">
        <v>22</v>
      </c>
      <c r="D1491">
        <v>140</v>
      </c>
      <c r="E1491" s="2">
        <f>D1491/36.33</f>
        <v>3.8535645472061657</v>
      </c>
      <c r="F1491" s="3">
        <f>E1491/C1491</f>
        <v>0.17516202487300753</v>
      </c>
      <c r="H1491">
        <v>6</v>
      </c>
      <c r="I1491">
        <v>7</v>
      </c>
      <c r="J1491">
        <v>0</v>
      </c>
      <c r="K1491">
        <v>15</v>
      </c>
      <c r="L1491">
        <v>13</v>
      </c>
    </row>
    <row r="1492" spans="2:12" ht="12.75">
      <c r="B1492" s="2">
        <f>C1492/2.54</f>
        <v>7.874015748031496</v>
      </c>
      <c r="C1492">
        <v>20</v>
      </c>
      <c r="D1492">
        <v>187</v>
      </c>
      <c r="E1492" s="2">
        <f>D1492/36.33</f>
        <v>5.147261216625378</v>
      </c>
      <c r="F1492" s="3">
        <f>E1492/C1492</f>
        <v>0.2573630608312689</v>
      </c>
      <c r="H1492">
        <v>6</v>
      </c>
      <c r="I1492">
        <v>8</v>
      </c>
      <c r="J1492">
        <v>0</v>
      </c>
      <c r="K1492">
        <v>17</v>
      </c>
      <c r="L1492">
        <v>15</v>
      </c>
    </row>
    <row r="1493" spans="2:12" ht="12.75">
      <c r="B1493" s="2">
        <f>C1493/2.54</f>
        <v>7.480314960629921</v>
      </c>
      <c r="C1493">
        <v>19</v>
      </c>
      <c r="D1493">
        <v>124</v>
      </c>
      <c r="E1493" s="2">
        <f>D1493/36.33</f>
        <v>3.413157170382604</v>
      </c>
      <c r="F1493" s="3">
        <f>E1493/C1493</f>
        <v>0.17963985107276864</v>
      </c>
      <c r="H1493">
        <v>7</v>
      </c>
      <c r="I1493">
        <v>5</v>
      </c>
      <c r="J1493">
        <v>0</v>
      </c>
      <c r="K1493">
        <v>15</v>
      </c>
      <c r="L1493">
        <v>15</v>
      </c>
    </row>
    <row r="1494" spans="2:12" ht="12.75">
      <c r="B1494" s="2">
        <f>C1494/2.54</f>
        <v>7.480314960629921</v>
      </c>
      <c r="C1494">
        <v>19</v>
      </c>
      <c r="D1494">
        <v>133</v>
      </c>
      <c r="E1494" s="2">
        <f>D1494/36.33</f>
        <v>3.6608863198458574</v>
      </c>
      <c r="F1494" s="3">
        <f>E1494/C1494</f>
        <v>0.1926782273603083</v>
      </c>
      <c r="H1494">
        <v>7</v>
      </c>
      <c r="I1494">
        <v>5</v>
      </c>
      <c r="J1494">
        <v>6</v>
      </c>
      <c r="K1494">
        <v>14</v>
      </c>
      <c r="L1494">
        <v>17</v>
      </c>
    </row>
    <row r="1495" spans="2:12" ht="12.75">
      <c r="B1495" s="2">
        <f>C1495/2.54</f>
        <v>6.692913385826771</v>
      </c>
      <c r="C1495">
        <v>17</v>
      </c>
      <c r="D1495">
        <v>93</v>
      </c>
      <c r="E1495" s="2">
        <f>D1495/36.33</f>
        <v>2.559867877786953</v>
      </c>
      <c r="F1495" s="3">
        <f>E1495/C1495</f>
        <v>0.15058046339923253</v>
      </c>
      <c r="H1495">
        <v>6</v>
      </c>
      <c r="I1495">
        <v>9</v>
      </c>
      <c r="J1495">
        <v>10</v>
      </c>
      <c r="K1495">
        <v>15</v>
      </c>
      <c r="L1495">
        <v>16</v>
      </c>
    </row>
    <row r="1496" spans="6:12" ht="12.75">
      <c r="F1496" s="3"/>
      <c r="H1496">
        <v>9</v>
      </c>
      <c r="I1496">
        <v>11</v>
      </c>
      <c r="J1496">
        <v>10</v>
      </c>
      <c r="K1496">
        <v>14</v>
      </c>
      <c r="L1496">
        <v>7</v>
      </c>
    </row>
    <row r="1497" spans="6:12" ht="12.75">
      <c r="F1497" s="3">
        <f>AVERAGE(F1491:F1495)</f>
        <v>0.1910847255073172</v>
      </c>
      <c r="H1497">
        <v>11</v>
      </c>
      <c r="I1497">
        <v>11</v>
      </c>
      <c r="J1497">
        <v>10</v>
      </c>
      <c r="K1497">
        <v>13</v>
      </c>
      <c r="L1497">
        <v>0</v>
      </c>
    </row>
    <row r="1498" spans="8:12" ht="12.75">
      <c r="H1498">
        <v>10</v>
      </c>
      <c r="I1498">
        <v>10</v>
      </c>
      <c r="J1498">
        <v>12</v>
      </c>
      <c r="K1498">
        <v>15</v>
      </c>
      <c r="L1498">
        <v>12</v>
      </c>
    </row>
    <row r="1499" spans="8:12" ht="12.75">
      <c r="H1499">
        <v>10</v>
      </c>
      <c r="I1499">
        <v>7</v>
      </c>
      <c r="J1499">
        <v>11</v>
      </c>
      <c r="K1499">
        <v>14</v>
      </c>
      <c r="L1499">
        <v>16</v>
      </c>
    </row>
    <row r="1500" spans="8:12" ht="12.75">
      <c r="H1500">
        <v>12</v>
      </c>
      <c r="I1500">
        <v>14</v>
      </c>
      <c r="J1500">
        <v>15</v>
      </c>
      <c r="K1500">
        <v>14</v>
      </c>
      <c r="L1500">
        <v>11</v>
      </c>
    </row>
    <row r="1502" spans="1:8" ht="12.75">
      <c r="A1502" t="s">
        <v>11</v>
      </c>
      <c r="D1502" s="2">
        <f>F1497*H1502</f>
        <v>1.9605292837050745</v>
      </c>
      <c r="E1502" t="s">
        <v>12</v>
      </c>
      <c r="H1502" s="2">
        <f>AVERAGE(H1491:L1500)</f>
        <v>10.26</v>
      </c>
    </row>
    <row r="1506" spans="1:5" ht="12.75">
      <c r="A1506" t="s">
        <v>38</v>
      </c>
      <c r="B1506" s="1" t="s">
        <v>0</v>
      </c>
      <c r="C1506" s="1"/>
      <c r="E1506" t="s">
        <v>6</v>
      </c>
    </row>
    <row r="1507" spans="1:5" ht="12.75">
      <c r="A1507" s="5">
        <v>406300</v>
      </c>
      <c r="B1507" s="1" t="s">
        <v>1</v>
      </c>
      <c r="C1507" s="1" t="s">
        <v>1</v>
      </c>
      <c r="D1507" s="1" t="s">
        <v>4</v>
      </c>
      <c r="E1507" t="s">
        <v>7</v>
      </c>
    </row>
    <row r="1508" spans="1:5" ht="12.75">
      <c r="A1508" s="5">
        <v>612800</v>
      </c>
      <c r="B1508" s="1" t="s">
        <v>2</v>
      </c>
      <c r="C1508" s="1" t="s">
        <v>3</v>
      </c>
      <c r="D1508" s="1" t="s">
        <v>5</v>
      </c>
      <c r="E1508" s="1" t="s">
        <v>3</v>
      </c>
    </row>
    <row r="1509" spans="2:12" ht="12.75">
      <c r="B1509" s="2">
        <f>C1509/2.54</f>
        <v>12.204724409448819</v>
      </c>
      <c r="C1509">
        <v>31</v>
      </c>
      <c r="D1509">
        <v>312</v>
      </c>
      <c r="E1509" s="2">
        <f>D1509/36.33</f>
        <v>8.587943848059455</v>
      </c>
      <c r="F1509" s="3">
        <f>E1509/C1509</f>
        <v>0.2770304467115953</v>
      </c>
      <c r="H1509">
        <v>18</v>
      </c>
      <c r="I1509">
        <v>23</v>
      </c>
      <c r="J1509">
        <v>26</v>
      </c>
      <c r="K1509">
        <v>27</v>
      </c>
      <c r="L1509">
        <v>35</v>
      </c>
    </row>
    <row r="1510" spans="2:12" ht="12.75">
      <c r="B1510" s="2">
        <f>C1510/2.54</f>
        <v>9.448818897637794</v>
      </c>
      <c r="C1510">
        <v>24</v>
      </c>
      <c r="D1510">
        <v>273</v>
      </c>
      <c r="E1510" s="2">
        <f>D1510/36.33</f>
        <v>7.514450867052023</v>
      </c>
      <c r="F1510" s="3">
        <f>E1510/C1510</f>
        <v>0.313102119460501</v>
      </c>
      <c r="H1510">
        <v>13</v>
      </c>
      <c r="I1510">
        <v>25</v>
      </c>
      <c r="J1510">
        <v>26</v>
      </c>
      <c r="K1510">
        <v>27</v>
      </c>
      <c r="L1510">
        <v>27</v>
      </c>
    </row>
    <row r="1511" spans="2:12" ht="12.75">
      <c r="B1511" s="2">
        <f>C1511/2.54</f>
        <v>8.661417322834646</v>
      </c>
      <c r="C1511">
        <v>22</v>
      </c>
      <c r="D1511">
        <v>206</v>
      </c>
      <c r="E1511" s="2">
        <f>D1511/36.33</f>
        <v>5.6702449766033585</v>
      </c>
      <c r="F1511" s="3">
        <f>E1511/C1511</f>
        <v>0.25773840802742537</v>
      </c>
      <c r="H1511">
        <v>18</v>
      </c>
      <c r="I1511">
        <v>26</v>
      </c>
      <c r="J1511">
        <v>25</v>
      </c>
      <c r="K1511">
        <v>35</v>
      </c>
      <c r="L1511">
        <v>24</v>
      </c>
    </row>
    <row r="1512" spans="2:12" ht="12.75">
      <c r="B1512" s="2">
        <f>C1512/2.54</f>
        <v>10.62992125984252</v>
      </c>
      <c r="C1512">
        <v>27</v>
      </c>
      <c r="D1512">
        <v>335</v>
      </c>
      <c r="E1512" s="2">
        <f>D1512/36.33</f>
        <v>9.221029452243325</v>
      </c>
      <c r="F1512" s="3">
        <f>E1512/C1512</f>
        <v>0.3415196093423454</v>
      </c>
      <c r="H1512">
        <v>18</v>
      </c>
      <c r="I1512">
        <v>20</v>
      </c>
      <c r="J1512">
        <v>29</v>
      </c>
      <c r="K1512">
        <v>33</v>
      </c>
      <c r="L1512">
        <v>24</v>
      </c>
    </row>
    <row r="1513" spans="2:12" ht="12.75">
      <c r="B1513" s="2">
        <f>C1513/2.54</f>
        <v>11.811023622047244</v>
      </c>
      <c r="C1513">
        <v>30</v>
      </c>
      <c r="D1513">
        <v>418</v>
      </c>
      <c r="E1513" s="2">
        <f>D1513/36.33</f>
        <v>11.505642719515553</v>
      </c>
      <c r="F1513" s="3">
        <f>E1513/C1513</f>
        <v>0.38352142398385175</v>
      </c>
      <c r="H1513">
        <v>18</v>
      </c>
      <c r="I1513">
        <v>19</v>
      </c>
      <c r="J1513">
        <v>29</v>
      </c>
      <c r="K1513">
        <v>37</v>
      </c>
      <c r="L1513">
        <v>27</v>
      </c>
    </row>
    <row r="1514" spans="6:12" ht="12.75">
      <c r="F1514" s="3"/>
      <c r="H1514">
        <v>18</v>
      </c>
      <c r="I1514">
        <v>28</v>
      </c>
      <c r="J1514">
        <v>32</v>
      </c>
      <c r="K1514">
        <v>31</v>
      </c>
      <c r="L1514">
        <v>25</v>
      </c>
    </row>
    <row r="1515" spans="6:12" ht="12.75">
      <c r="F1515" s="3">
        <f>AVERAGE(F1509:F1513)</f>
        <v>0.31458240150514377</v>
      </c>
      <c r="H1515">
        <v>15</v>
      </c>
      <c r="I1515">
        <v>31</v>
      </c>
      <c r="J1515">
        <v>28</v>
      </c>
      <c r="K1515">
        <v>25</v>
      </c>
      <c r="L1515">
        <v>24</v>
      </c>
    </row>
    <row r="1516" spans="8:12" ht="12.75">
      <c r="H1516">
        <v>17</v>
      </c>
      <c r="I1516">
        <v>23</v>
      </c>
      <c r="J1516">
        <v>33</v>
      </c>
      <c r="K1516">
        <v>24</v>
      </c>
      <c r="L1516">
        <v>25</v>
      </c>
    </row>
    <row r="1517" spans="8:12" ht="12.75">
      <c r="H1517">
        <v>17</v>
      </c>
      <c r="I1517">
        <v>26</v>
      </c>
      <c r="J1517">
        <v>36</v>
      </c>
      <c r="K1517">
        <v>25</v>
      </c>
      <c r="L1517">
        <v>29</v>
      </c>
    </row>
    <row r="1518" spans="8:12" ht="12.75">
      <c r="H1518">
        <v>22</v>
      </c>
      <c r="I1518">
        <v>26</v>
      </c>
      <c r="J1518">
        <v>31</v>
      </c>
      <c r="K1518">
        <v>25</v>
      </c>
      <c r="L1518">
        <v>26</v>
      </c>
    </row>
    <row r="1520" spans="1:8" ht="12.75">
      <c r="A1520" t="s">
        <v>11</v>
      </c>
      <c r="D1520" s="2">
        <f>F1515*H1520</f>
        <v>7.996684646260755</v>
      </c>
      <c r="E1520" t="s">
        <v>12</v>
      </c>
      <c r="H1520" s="2">
        <f>AVERAGE(H1509:L1518)</f>
        <v>25.42</v>
      </c>
    </row>
    <row r="1524" spans="1:5" ht="12.75">
      <c r="A1524" t="s">
        <v>39</v>
      </c>
      <c r="B1524" s="1" t="s">
        <v>0</v>
      </c>
      <c r="C1524" s="1"/>
      <c r="E1524" t="s">
        <v>6</v>
      </c>
    </row>
    <row r="1525" spans="1:5" ht="12.75">
      <c r="A1525" s="5">
        <v>406100</v>
      </c>
      <c r="B1525" s="1" t="s">
        <v>1</v>
      </c>
      <c r="C1525" s="1" t="s">
        <v>1</v>
      </c>
      <c r="D1525" s="1" t="s">
        <v>4</v>
      </c>
      <c r="E1525" t="s">
        <v>7</v>
      </c>
    </row>
    <row r="1526" spans="1:5" ht="12.75">
      <c r="A1526" s="5">
        <v>612800</v>
      </c>
      <c r="B1526" s="1" t="s">
        <v>2</v>
      </c>
      <c r="C1526" s="1" t="s">
        <v>3</v>
      </c>
      <c r="D1526" s="1" t="s">
        <v>5</v>
      </c>
      <c r="E1526" s="1" t="s">
        <v>3</v>
      </c>
    </row>
    <row r="1527" spans="2:12" ht="12.75">
      <c r="B1527" s="2">
        <f>C1527/2.54</f>
        <v>10.62992125984252</v>
      </c>
      <c r="C1527">
        <v>27</v>
      </c>
      <c r="D1527">
        <v>288</v>
      </c>
      <c r="E1527" s="2">
        <f>D1527/36.33</f>
        <v>7.927332782824113</v>
      </c>
      <c r="F1527" s="3">
        <f>E1527/C1527</f>
        <v>0.2936049178823745</v>
      </c>
      <c r="H1527">
        <v>41</v>
      </c>
      <c r="I1527">
        <v>44</v>
      </c>
      <c r="J1527">
        <v>17</v>
      </c>
      <c r="K1527">
        <v>31</v>
      </c>
      <c r="L1527">
        <v>29</v>
      </c>
    </row>
    <row r="1528" spans="2:12" ht="12.75">
      <c r="B1528" s="2">
        <f>C1528/2.54</f>
        <v>11.023622047244094</v>
      </c>
      <c r="C1528">
        <v>28</v>
      </c>
      <c r="D1528">
        <v>213</v>
      </c>
      <c r="E1528" s="2">
        <f>D1528/36.33</f>
        <v>5.862923203963667</v>
      </c>
      <c r="F1528" s="3">
        <f>E1528/C1528</f>
        <v>0.20939011442727382</v>
      </c>
      <c r="H1528">
        <v>43</v>
      </c>
      <c r="I1528">
        <v>38</v>
      </c>
      <c r="J1528">
        <v>22</v>
      </c>
      <c r="K1528">
        <v>35</v>
      </c>
      <c r="L1528">
        <v>32</v>
      </c>
    </row>
    <row r="1529" spans="2:12" ht="12.75">
      <c r="B1529" s="2">
        <f>C1529/2.54</f>
        <v>11.023622047244094</v>
      </c>
      <c r="C1529">
        <v>28</v>
      </c>
      <c r="D1529">
        <v>315</v>
      </c>
      <c r="E1529" s="2">
        <f>D1529/36.33</f>
        <v>8.670520231213873</v>
      </c>
      <c r="F1529" s="3">
        <f>E1529/C1529</f>
        <v>0.3096614368290669</v>
      </c>
      <c r="H1529">
        <v>40</v>
      </c>
      <c r="I1529">
        <v>45</v>
      </c>
      <c r="J1529">
        <v>19</v>
      </c>
      <c r="K1529">
        <v>31</v>
      </c>
      <c r="L1529">
        <v>23</v>
      </c>
    </row>
    <row r="1530" spans="2:12" ht="12.75">
      <c r="B1530" s="2">
        <f>C1530/2.54</f>
        <v>11.023622047244094</v>
      </c>
      <c r="C1530">
        <v>28</v>
      </c>
      <c r="D1530">
        <v>245</v>
      </c>
      <c r="E1530" s="2">
        <f>D1530/36.33</f>
        <v>6.74373795761079</v>
      </c>
      <c r="F1530" s="3">
        <f>E1530/C1530</f>
        <v>0.24084778420038536</v>
      </c>
      <c r="H1530">
        <v>41</v>
      </c>
      <c r="I1530">
        <v>50</v>
      </c>
      <c r="J1530">
        <v>27</v>
      </c>
      <c r="K1530">
        <v>29</v>
      </c>
      <c r="L1530">
        <v>31</v>
      </c>
    </row>
    <row r="1531" spans="2:12" ht="12.75">
      <c r="B1531" s="2">
        <f>C1531/2.54</f>
        <v>11.811023622047244</v>
      </c>
      <c r="C1531">
        <v>30</v>
      </c>
      <c r="D1531">
        <v>296</v>
      </c>
      <c r="E1531" s="2">
        <f>D1531/36.33</f>
        <v>8.147536471235894</v>
      </c>
      <c r="F1531" s="3">
        <f>E1531/C1531</f>
        <v>0.27158454904119644</v>
      </c>
      <c r="H1531">
        <v>36</v>
      </c>
      <c r="I1531">
        <v>50</v>
      </c>
      <c r="J1531">
        <v>32</v>
      </c>
      <c r="K1531">
        <v>34</v>
      </c>
      <c r="L1531">
        <v>27</v>
      </c>
    </row>
    <row r="1532" spans="6:12" ht="12.75">
      <c r="F1532" s="3"/>
      <c r="H1532">
        <v>40</v>
      </c>
      <c r="I1532">
        <v>64</v>
      </c>
      <c r="J1532">
        <v>37</v>
      </c>
      <c r="K1532">
        <v>35</v>
      </c>
      <c r="L1532">
        <v>28</v>
      </c>
    </row>
    <row r="1533" spans="6:12" ht="12.75">
      <c r="F1533" s="3">
        <f>AVERAGE(F1527:F1531)</f>
        <v>0.2650177604760594</v>
      </c>
      <c r="H1533">
        <v>41</v>
      </c>
      <c r="I1533">
        <v>55</v>
      </c>
      <c r="J1533">
        <v>33</v>
      </c>
      <c r="K1533">
        <v>37</v>
      </c>
      <c r="L1533">
        <v>24</v>
      </c>
    </row>
    <row r="1534" spans="8:12" ht="12.75">
      <c r="H1534">
        <v>43</v>
      </c>
      <c r="I1534">
        <v>52</v>
      </c>
      <c r="J1534">
        <v>38</v>
      </c>
      <c r="K1534">
        <v>36</v>
      </c>
      <c r="L1534">
        <v>20</v>
      </c>
    </row>
    <row r="1535" spans="8:12" ht="12.75">
      <c r="H1535">
        <v>37</v>
      </c>
      <c r="I1535">
        <v>53</v>
      </c>
      <c r="J1535">
        <v>40</v>
      </c>
      <c r="K1535">
        <v>42</v>
      </c>
      <c r="L1535">
        <v>19</v>
      </c>
    </row>
    <row r="1536" spans="8:12" ht="12.75">
      <c r="H1536">
        <v>46</v>
      </c>
      <c r="I1536">
        <v>17</v>
      </c>
      <c r="J1536">
        <v>32</v>
      </c>
      <c r="K1536">
        <v>29</v>
      </c>
      <c r="L1536">
        <v>11</v>
      </c>
    </row>
    <row r="1538" spans="1:8" ht="12.75">
      <c r="A1538" t="s">
        <v>11</v>
      </c>
      <c r="D1538" s="2">
        <f>F1533*H1538</f>
        <v>9.307423747919206</v>
      </c>
      <c r="E1538" t="s">
        <v>12</v>
      </c>
      <c r="H1538" s="3">
        <f>AVERAGE(H1527:L1536)</f>
        <v>35.12</v>
      </c>
    </row>
    <row r="1542" spans="1:5" ht="12.75">
      <c r="A1542" t="s">
        <v>40</v>
      </c>
      <c r="B1542" s="1" t="s">
        <v>0</v>
      </c>
      <c r="C1542" s="1"/>
      <c r="E1542" t="s">
        <v>6</v>
      </c>
    </row>
    <row r="1543" spans="1:5" ht="12.75">
      <c r="A1543" s="5">
        <v>405900</v>
      </c>
      <c r="B1543" s="1" t="s">
        <v>1</v>
      </c>
      <c r="C1543" s="1" t="s">
        <v>1</v>
      </c>
      <c r="D1543" s="1" t="s">
        <v>4</v>
      </c>
      <c r="E1543" t="s">
        <v>7</v>
      </c>
    </row>
    <row r="1544" spans="1:5" ht="12.75">
      <c r="A1544" s="5">
        <v>612800</v>
      </c>
      <c r="B1544" s="1" t="s">
        <v>2</v>
      </c>
      <c r="C1544" s="1" t="s">
        <v>3</v>
      </c>
      <c r="D1544" s="1" t="s">
        <v>5</v>
      </c>
      <c r="E1544" s="1" t="s">
        <v>3</v>
      </c>
    </row>
    <row r="1545" spans="2:12" ht="12.75">
      <c r="B1545" s="2">
        <f>C1545/2.54</f>
        <v>7.480314960629921</v>
      </c>
      <c r="C1545">
        <v>19</v>
      </c>
      <c r="D1545">
        <v>166</v>
      </c>
      <c r="E1545" s="2">
        <f>D1545/36.33</f>
        <v>4.569226534544454</v>
      </c>
      <c r="F1545" s="3">
        <f>E1545/C1545</f>
        <v>0.24048560708128702</v>
      </c>
      <c r="H1545">
        <v>25</v>
      </c>
      <c r="I1545">
        <v>41</v>
      </c>
      <c r="J1545">
        <v>27</v>
      </c>
      <c r="K1545">
        <v>21</v>
      </c>
      <c r="L1545">
        <v>30</v>
      </c>
    </row>
    <row r="1546" spans="2:12" ht="12.75">
      <c r="B1546" s="2">
        <f>C1546/2.54</f>
        <v>7.480314960629921</v>
      </c>
      <c r="C1546">
        <v>19</v>
      </c>
      <c r="D1546">
        <v>182</v>
      </c>
      <c r="E1546" s="2">
        <f>D1546/36.33</f>
        <v>5.009633911368016</v>
      </c>
      <c r="F1546" s="3">
        <f>E1546/C1546</f>
        <v>0.26366494270357976</v>
      </c>
      <c r="H1546">
        <v>27</v>
      </c>
      <c r="I1546">
        <v>40</v>
      </c>
      <c r="J1546">
        <v>28</v>
      </c>
      <c r="K1546">
        <v>20</v>
      </c>
      <c r="L1546">
        <v>30</v>
      </c>
    </row>
    <row r="1547" spans="2:12" ht="12.75">
      <c r="B1547" s="2">
        <f>C1547/2.54</f>
        <v>9.448818897637794</v>
      </c>
      <c r="C1547">
        <v>24</v>
      </c>
      <c r="D1547">
        <v>275</v>
      </c>
      <c r="E1547" s="2">
        <f>D1547/36.33</f>
        <v>7.569501789154969</v>
      </c>
      <c r="F1547" s="3">
        <f>E1547/C1547</f>
        <v>0.31539590788145705</v>
      </c>
      <c r="H1547">
        <v>31</v>
      </c>
      <c r="I1547">
        <v>37</v>
      </c>
      <c r="J1547">
        <v>28</v>
      </c>
      <c r="K1547">
        <v>21</v>
      </c>
      <c r="L1547">
        <v>31</v>
      </c>
    </row>
    <row r="1548" spans="2:12" ht="12.75">
      <c r="B1548" s="2">
        <f>C1548/2.54</f>
        <v>8.661417322834646</v>
      </c>
      <c r="C1548">
        <v>22</v>
      </c>
      <c r="D1548">
        <v>237</v>
      </c>
      <c r="E1548" s="2">
        <f>D1548/36.33</f>
        <v>6.5235342691990095</v>
      </c>
      <c r="F1548" s="3">
        <f>E1548/C1548</f>
        <v>0.29652428496359134</v>
      </c>
      <c r="H1548">
        <v>36</v>
      </c>
      <c r="I1548">
        <v>35</v>
      </c>
      <c r="J1548">
        <v>28</v>
      </c>
      <c r="K1548">
        <v>22</v>
      </c>
      <c r="L1548">
        <v>31</v>
      </c>
    </row>
    <row r="1549" spans="2:12" ht="12.75">
      <c r="B1549" s="2">
        <f>C1549/2.54</f>
        <v>10.236220472440944</v>
      </c>
      <c r="C1549">
        <v>26</v>
      </c>
      <c r="D1549">
        <v>246</v>
      </c>
      <c r="E1549" s="2">
        <f>D1549/36.33</f>
        <v>6.771263418662263</v>
      </c>
      <c r="F1549" s="3">
        <f>E1549/C1549</f>
        <v>0.26043320841008705</v>
      </c>
      <c r="H1549">
        <v>36</v>
      </c>
      <c r="I1549">
        <v>34</v>
      </c>
      <c r="J1549">
        <v>28</v>
      </c>
      <c r="K1549">
        <v>23</v>
      </c>
      <c r="L1549">
        <v>32</v>
      </c>
    </row>
    <row r="1550" spans="6:12" ht="12.75">
      <c r="F1550" s="3"/>
      <c r="H1550">
        <v>37</v>
      </c>
      <c r="I1550">
        <v>30</v>
      </c>
      <c r="J1550">
        <v>23</v>
      </c>
      <c r="K1550">
        <v>24</v>
      </c>
      <c r="L1550">
        <v>33</v>
      </c>
    </row>
    <row r="1551" spans="6:12" ht="12.75">
      <c r="F1551" s="3">
        <f>AVERAGE(F1545:F1549)</f>
        <v>0.27530079020800047</v>
      </c>
      <c r="H1551">
        <v>38</v>
      </c>
      <c r="I1551">
        <v>29</v>
      </c>
      <c r="J1551">
        <v>22</v>
      </c>
      <c r="K1551">
        <v>24</v>
      </c>
      <c r="L1551">
        <v>32</v>
      </c>
    </row>
    <row r="1552" spans="8:12" ht="12.75">
      <c r="H1552">
        <v>40</v>
      </c>
      <c r="I1552">
        <v>28</v>
      </c>
      <c r="J1552">
        <v>24</v>
      </c>
      <c r="K1552">
        <v>33</v>
      </c>
      <c r="L1552">
        <v>31</v>
      </c>
    </row>
    <row r="1553" spans="8:12" ht="12.75">
      <c r="H1553">
        <v>40</v>
      </c>
      <c r="I1553">
        <v>27</v>
      </c>
      <c r="J1553">
        <v>25</v>
      </c>
      <c r="K1553">
        <v>28</v>
      </c>
      <c r="L1553">
        <v>32</v>
      </c>
    </row>
    <row r="1554" spans="8:12" ht="12.75">
      <c r="H1554">
        <v>41</v>
      </c>
      <c r="I1554">
        <v>25</v>
      </c>
      <c r="J1554">
        <v>26</v>
      </c>
      <c r="K1554">
        <v>27</v>
      </c>
      <c r="L1554">
        <v>36</v>
      </c>
    </row>
    <row r="1556" spans="1:8" ht="12.75">
      <c r="A1556" t="s">
        <v>11</v>
      </c>
      <c r="D1556" s="2">
        <f>F1551*H1556</f>
        <v>8.242505658827534</v>
      </c>
      <c r="E1556" t="s">
        <v>12</v>
      </c>
      <c r="H1556" s="2">
        <f>AVERAGE(H1545:L1554)</f>
        <v>29.94</v>
      </c>
    </row>
    <row r="1560" spans="1:5" ht="12.75">
      <c r="A1560" t="s">
        <v>41</v>
      </c>
      <c r="B1560" s="1" t="s">
        <v>0</v>
      </c>
      <c r="C1560" s="1"/>
      <c r="E1560" t="s">
        <v>6</v>
      </c>
    </row>
    <row r="1561" spans="1:5" ht="12.75">
      <c r="A1561" s="5">
        <v>405700</v>
      </c>
      <c r="B1561" s="1" t="s">
        <v>1</v>
      </c>
      <c r="C1561" s="1" t="s">
        <v>1</v>
      </c>
      <c r="D1561" s="1" t="s">
        <v>4</v>
      </c>
      <c r="E1561" t="s">
        <v>7</v>
      </c>
    </row>
    <row r="1562" spans="1:5" ht="12.75">
      <c r="A1562" s="5">
        <v>612800</v>
      </c>
      <c r="B1562" s="1" t="s">
        <v>2</v>
      </c>
      <c r="C1562" s="1" t="s">
        <v>3</v>
      </c>
      <c r="D1562" s="1" t="s">
        <v>5</v>
      </c>
      <c r="E1562" s="1" t="s">
        <v>3</v>
      </c>
    </row>
    <row r="1563" spans="2:12" ht="12.75">
      <c r="B1563" s="2">
        <f>C1563/2.54</f>
        <v>6.299212598425196</v>
      </c>
      <c r="C1563">
        <v>16</v>
      </c>
      <c r="D1563">
        <v>164</v>
      </c>
      <c r="E1563" s="2">
        <f>D1563/36.33</f>
        <v>4.514175612441509</v>
      </c>
      <c r="F1563" s="3">
        <f>E1563/C1563</f>
        <v>0.2821359757775943</v>
      </c>
      <c r="H1563">
        <v>17</v>
      </c>
      <c r="I1563">
        <v>0</v>
      </c>
      <c r="J1563">
        <v>9</v>
      </c>
      <c r="K1563">
        <v>21</v>
      </c>
      <c r="L1563">
        <v>19</v>
      </c>
    </row>
    <row r="1564" spans="2:12" ht="12.75">
      <c r="B1564" s="2">
        <f>C1564/2.54</f>
        <v>8.661417322834646</v>
      </c>
      <c r="C1564">
        <v>22</v>
      </c>
      <c r="D1564">
        <v>166</v>
      </c>
      <c r="E1564" s="2">
        <f>D1564/36.33</f>
        <v>4.569226534544454</v>
      </c>
      <c r="F1564" s="3">
        <f>E1564/C1564</f>
        <v>0.20769211520656608</v>
      </c>
      <c r="H1564">
        <v>18</v>
      </c>
      <c r="I1564">
        <v>24</v>
      </c>
      <c r="J1564">
        <v>22</v>
      </c>
      <c r="K1564">
        <v>18</v>
      </c>
      <c r="L1564">
        <v>23</v>
      </c>
    </row>
    <row r="1565" spans="2:12" ht="12.75">
      <c r="B1565" s="2">
        <f>C1565/2.54</f>
        <v>7.086614173228346</v>
      </c>
      <c r="C1565">
        <v>18</v>
      </c>
      <c r="D1565">
        <v>183</v>
      </c>
      <c r="E1565" s="2">
        <f>D1565/36.33</f>
        <v>5.037159372419488</v>
      </c>
      <c r="F1565" s="3">
        <f>E1565/C1565</f>
        <v>0.27984218735663824</v>
      </c>
      <c r="H1565">
        <v>20</v>
      </c>
      <c r="I1565">
        <v>19</v>
      </c>
      <c r="J1565">
        <v>22</v>
      </c>
      <c r="K1565">
        <v>23</v>
      </c>
      <c r="L1565">
        <v>21</v>
      </c>
    </row>
    <row r="1566" spans="2:12" ht="12.75">
      <c r="B1566" s="2">
        <f>C1566/2.54</f>
        <v>6.299212598425196</v>
      </c>
      <c r="C1566">
        <v>16</v>
      </c>
      <c r="D1566">
        <v>154</v>
      </c>
      <c r="E1566" s="2">
        <f>D1566/36.33</f>
        <v>4.238921001926783</v>
      </c>
      <c r="F1566" s="3">
        <f>E1566/C1566</f>
        <v>0.2649325626204239</v>
      </c>
      <c r="H1566">
        <v>19</v>
      </c>
      <c r="I1566">
        <v>22</v>
      </c>
      <c r="J1566">
        <v>22</v>
      </c>
      <c r="K1566">
        <v>19</v>
      </c>
      <c r="L1566">
        <v>23</v>
      </c>
    </row>
    <row r="1567" spans="2:12" ht="12.75">
      <c r="B1567" s="2">
        <f>C1567/2.54</f>
        <v>5.511811023622047</v>
      </c>
      <c r="C1567">
        <v>14</v>
      </c>
      <c r="D1567">
        <v>168</v>
      </c>
      <c r="E1567" s="2">
        <f>D1567/36.33</f>
        <v>4.624277456647399</v>
      </c>
      <c r="F1567" s="3">
        <f>E1567/C1567</f>
        <v>0.33030553261767137</v>
      </c>
      <c r="H1567">
        <v>18</v>
      </c>
      <c r="I1567">
        <v>24</v>
      </c>
      <c r="J1567">
        <v>24</v>
      </c>
      <c r="K1567">
        <v>24</v>
      </c>
      <c r="L1567">
        <v>24</v>
      </c>
    </row>
    <row r="1568" spans="6:12" ht="12.75">
      <c r="F1568" s="3"/>
      <c r="H1568">
        <v>18</v>
      </c>
      <c r="I1568">
        <v>21</v>
      </c>
      <c r="J1568">
        <v>23</v>
      </c>
      <c r="K1568">
        <v>21</v>
      </c>
      <c r="L1568">
        <v>23</v>
      </c>
    </row>
    <row r="1569" spans="6:12" ht="12.75">
      <c r="F1569" s="3">
        <f>AVERAGE(F1563:F1567)</f>
        <v>0.2729816747157788</v>
      </c>
      <c r="H1569">
        <v>19</v>
      </c>
      <c r="I1569">
        <v>15</v>
      </c>
      <c r="J1569">
        <v>14</v>
      </c>
      <c r="K1569">
        <v>24</v>
      </c>
      <c r="L1569">
        <v>24</v>
      </c>
    </row>
    <row r="1570" spans="8:12" ht="12.75">
      <c r="H1570">
        <v>9</v>
      </c>
      <c r="I1570">
        <v>20</v>
      </c>
      <c r="J1570">
        <v>24</v>
      </c>
      <c r="K1570">
        <v>22</v>
      </c>
      <c r="L1570">
        <v>24</v>
      </c>
    </row>
    <row r="1571" spans="8:12" ht="12.75">
      <c r="H1571">
        <v>19</v>
      </c>
      <c r="I1571">
        <v>14</v>
      </c>
      <c r="J1571">
        <v>24</v>
      </c>
      <c r="K1571">
        <v>19</v>
      </c>
      <c r="L1571">
        <v>25</v>
      </c>
    </row>
    <row r="1572" spans="8:12" ht="12.75">
      <c r="H1572">
        <v>0</v>
      </c>
      <c r="I1572">
        <v>0</v>
      </c>
      <c r="J1572">
        <v>25</v>
      </c>
      <c r="K1572">
        <v>20</v>
      </c>
      <c r="L1572">
        <v>25</v>
      </c>
    </row>
    <row r="1574" spans="1:8" ht="12.75">
      <c r="A1574" t="s">
        <v>11</v>
      </c>
      <c r="D1574" s="2">
        <f>F1569*H1574</f>
        <v>5.279465589003162</v>
      </c>
      <c r="E1574" t="s">
        <v>12</v>
      </c>
      <c r="H1574" s="2">
        <f>AVERAGE(H1563:L1572)</f>
        <v>19.34</v>
      </c>
    </row>
    <row r="1578" spans="1:5" ht="12.75">
      <c r="A1578" t="s">
        <v>42</v>
      </c>
      <c r="B1578" s="1" t="s">
        <v>0</v>
      </c>
      <c r="C1578" s="1"/>
      <c r="E1578" t="s">
        <v>6</v>
      </c>
    </row>
    <row r="1579" spans="1:5" ht="12.75">
      <c r="A1579" s="5">
        <v>405570</v>
      </c>
      <c r="B1579" s="1" t="s">
        <v>1</v>
      </c>
      <c r="C1579" s="1" t="s">
        <v>1</v>
      </c>
      <c r="D1579" s="1" t="s">
        <v>4</v>
      </c>
      <c r="E1579" t="s">
        <v>7</v>
      </c>
    </row>
    <row r="1580" spans="1:5" ht="12.75">
      <c r="A1580" s="5">
        <v>612800</v>
      </c>
      <c r="B1580" s="1" t="s">
        <v>2</v>
      </c>
      <c r="C1580" s="1" t="s">
        <v>3</v>
      </c>
      <c r="D1580" s="1" t="s">
        <v>5</v>
      </c>
      <c r="E1580" s="1" t="s">
        <v>3</v>
      </c>
    </row>
    <row r="1581" spans="2:12" ht="12.75">
      <c r="B1581" s="2">
        <f>C1581/2.54</f>
        <v>5.905511811023622</v>
      </c>
      <c r="C1581">
        <v>15</v>
      </c>
      <c r="D1581">
        <v>148</v>
      </c>
      <c r="E1581" s="2">
        <f>D1581/36.33</f>
        <v>4.073768235617947</v>
      </c>
      <c r="F1581" s="3">
        <f>E1581/C1581</f>
        <v>0.27158454904119644</v>
      </c>
      <c r="H1581">
        <v>15</v>
      </c>
      <c r="I1581">
        <v>12</v>
      </c>
      <c r="J1581">
        <v>9</v>
      </c>
      <c r="K1581">
        <v>12</v>
      </c>
      <c r="L1581">
        <v>12</v>
      </c>
    </row>
    <row r="1582" spans="2:12" ht="12.75">
      <c r="B1582" s="2">
        <f>C1582/2.54</f>
        <v>5.905511811023622</v>
      </c>
      <c r="C1582">
        <v>15</v>
      </c>
      <c r="D1582">
        <v>160</v>
      </c>
      <c r="E1582" s="2">
        <f>D1582/36.33</f>
        <v>4.404073768235619</v>
      </c>
      <c r="F1582" s="3">
        <f>E1582/C1582</f>
        <v>0.2936049178823746</v>
      </c>
      <c r="H1582">
        <v>16</v>
      </c>
      <c r="I1582">
        <v>11</v>
      </c>
      <c r="J1582">
        <v>12</v>
      </c>
      <c r="K1582">
        <v>12</v>
      </c>
      <c r="L1582">
        <v>11</v>
      </c>
    </row>
    <row r="1583" spans="2:12" ht="12.75">
      <c r="B1583" s="2">
        <f>C1583/2.54</f>
        <v>4.724409448818897</v>
      </c>
      <c r="C1583">
        <v>12</v>
      </c>
      <c r="D1583">
        <v>94</v>
      </c>
      <c r="E1583" s="2">
        <f>D1583/36.33</f>
        <v>2.587393338838426</v>
      </c>
      <c r="F1583" s="3">
        <f>E1583/C1583</f>
        <v>0.21561611156986882</v>
      </c>
      <c r="H1583">
        <v>15</v>
      </c>
      <c r="I1583">
        <v>0</v>
      </c>
      <c r="J1583">
        <v>11</v>
      </c>
      <c r="K1583">
        <v>13</v>
      </c>
      <c r="L1583">
        <v>10</v>
      </c>
    </row>
    <row r="1584" spans="2:12" ht="12.75">
      <c r="B1584" s="2">
        <f>C1584/2.54</f>
        <v>6.299212598425196</v>
      </c>
      <c r="C1584">
        <v>16</v>
      </c>
      <c r="D1584">
        <v>139</v>
      </c>
      <c r="E1584" s="2">
        <f>D1584/36.33</f>
        <v>3.8260390861546933</v>
      </c>
      <c r="F1584" s="3">
        <f>E1584/C1584</f>
        <v>0.23912744288466833</v>
      </c>
      <c r="H1584">
        <v>17</v>
      </c>
      <c r="I1584">
        <v>0</v>
      </c>
      <c r="J1584">
        <v>11</v>
      </c>
      <c r="K1584">
        <v>11</v>
      </c>
      <c r="L1584">
        <v>10</v>
      </c>
    </row>
    <row r="1585" spans="2:12" ht="12.75">
      <c r="B1585" s="2">
        <f>C1585/2.54</f>
        <v>4.330708661417323</v>
      </c>
      <c r="C1585">
        <v>11</v>
      </c>
      <c r="D1585" s="10">
        <v>100</v>
      </c>
      <c r="E1585" s="2">
        <f>D1585/36.33</f>
        <v>2.7525461051472613</v>
      </c>
      <c r="F1585" s="3">
        <f>E1585/C1585</f>
        <v>0.2502314641042965</v>
      </c>
      <c r="H1585">
        <v>19</v>
      </c>
      <c r="I1585">
        <v>0</v>
      </c>
      <c r="J1585">
        <v>12</v>
      </c>
      <c r="K1585">
        <v>10</v>
      </c>
      <c r="L1585">
        <v>11</v>
      </c>
    </row>
    <row r="1586" spans="6:12" ht="12.75">
      <c r="F1586" s="3"/>
      <c r="H1586">
        <v>17</v>
      </c>
      <c r="I1586">
        <v>0</v>
      </c>
      <c r="J1586">
        <v>11</v>
      </c>
      <c r="K1586">
        <v>10</v>
      </c>
      <c r="L1586">
        <v>11</v>
      </c>
    </row>
    <row r="1587" spans="6:12" ht="12.75">
      <c r="F1587" s="3">
        <f>AVERAGE(F1581:F1585)</f>
        <v>0.2540328970964809</v>
      </c>
      <c r="H1587">
        <v>18</v>
      </c>
      <c r="I1587">
        <v>0</v>
      </c>
      <c r="J1587">
        <v>9</v>
      </c>
      <c r="K1587">
        <v>12</v>
      </c>
      <c r="L1587">
        <v>12</v>
      </c>
    </row>
    <row r="1588" spans="8:12" ht="12.75">
      <c r="H1588">
        <v>17</v>
      </c>
      <c r="I1588">
        <v>0</v>
      </c>
      <c r="J1588">
        <v>9</v>
      </c>
      <c r="K1588">
        <v>13</v>
      </c>
      <c r="L1588">
        <v>10</v>
      </c>
    </row>
    <row r="1589" spans="8:12" ht="12.75">
      <c r="H1589">
        <v>14</v>
      </c>
      <c r="I1589">
        <v>0</v>
      </c>
      <c r="J1589">
        <v>11</v>
      </c>
      <c r="K1589">
        <v>14</v>
      </c>
      <c r="L1589">
        <v>10</v>
      </c>
    </row>
    <row r="1590" spans="8:12" ht="12.75">
      <c r="H1590">
        <v>13</v>
      </c>
      <c r="I1590">
        <v>0</v>
      </c>
      <c r="J1590">
        <v>11</v>
      </c>
      <c r="K1590">
        <v>14</v>
      </c>
      <c r="L1590">
        <v>11</v>
      </c>
    </row>
    <row r="1592" spans="1:8" ht="12.75">
      <c r="A1592" t="s">
        <v>11</v>
      </c>
      <c r="D1592" s="2">
        <f>F1587*H1592</f>
        <v>2.6368614718614722</v>
      </c>
      <c r="E1592" t="s">
        <v>12</v>
      </c>
      <c r="H1592" s="2">
        <f>AVERAGE(H1581:L1590)</f>
        <v>10.38</v>
      </c>
    </row>
    <row r="1595" spans="1:7" ht="12.75">
      <c r="A1595" t="s">
        <v>43</v>
      </c>
      <c r="E1595" s="2">
        <f>(D1592+D1574+D1556+D1538+D1520+D1502)/6</f>
        <v>5.903911732929533</v>
      </c>
      <c r="F1595" t="s">
        <v>12</v>
      </c>
      <c r="G1595" s="4">
        <v>37042</v>
      </c>
    </row>
    <row r="1596" ht="12.75">
      <c r="E1596" s="3">
        <f>(F1587+F1569+F1551+F1533+F1515+F1497)/6</f>
        <v>0.2621667082514634</v>
      </c>
    </row>
    <row r="1597" ht="12.75">
      <c r="E1597" s="2">
        <f>(H1592+H1574+H1556+H1538+H1520+H1502)/6</f>
        <v>21.743333333333336</v>
      </c>
    </row>
    <row r="1598" spans="1:13" ht="12.75">
      <c r="A1598" s="6" t="s">
        <v>44</v>
      </c>
      <c r="B1598" s="6" t="s">
        <v>44</v>
      </c>
      <c r="C1598" s="6" t="s">
        <v>44</v>
      </c>
      <c r="D1598" s="6" t="s">
        <v>44</v>
      </c>
      <c r="E1598" s="6" t="s">
        <v>44</v>
      </c>
      <c r="F1598" s="6" t="s">
        <v>44</v>
      </c>
      <c r="G1598" s="6" t="s">
        <v>44</v>
      </c>
      <c r="H1598" s="6" t="s">
        <v>44</v>
      </c>
      <c r="I1598" s="6" t="s">
        <v>44</v>
      </c>
      <c r="J1598" s="6" t="s">
        <v>44</v>
      </c>
      <c r="K1598" s="6" t="s">
        <v>44</v>
      </c>
      <c r="L1598" s="6" t="s">
        <v>44</v>
      </c>
      <c r="M1598" s="6" t="s">
        <v>44</v>
      </c>
    </row>
    <row r="1599" spans="1:11" ht="12.75">
      <c r="A1599" t="s">
        <v>36</v>
      </c>
      <c r="G1599" t="s">
        <v>8</v>
      </c>
      <c r="K1599" s="4">
        <v>37046</v>
      </c>
    </row>
    <row r="1600" spans="7:11" ht="14.25">
      <c r="G1600" t="s">
        <v>10</v>
      </c>
      <c r="K1600" s="8">
        <v>0.375</v>
      </c>
    </row>
    <row r="1602" spans="1:5" ht="12.75">
      <c r="A1602" t="s">
        <v>37</v>
      </c>
      <c r="B1602" s="1" t="s">
        <v>0</v>
      </c>
      <c r="C1602" s="1"/>
      <c r="E1602" t="s">
        <v>6</v>
      </c>
    </row>
    <row r="1603" spans="1:5" ht="12.75">
      <c r="A1603" s="5">
        <v>406500</v>
      </c>
      <c r="B1603" s="1" t="s">
        <v>1</v>
      </c>
      <c r="C1603" s="1" t="s">
        <v>1</v>
      </c>
      <c r="D1603" s="1" t="s">
        <v>4</v>
      </c>
      <c r="E1603" t="s">
        <v>7</v>
      </c>
    </row>
    <row r="1604" spans="1:5" ht="12.75">
      <c r="A1604" s="5">
        <v>612800</v>
      </c>
      <c r="B1604" s="1" t="s">
        <v>2</v>
      </c>
      <c r="C1604" s="1" t="s">
        <v>3</v>
      </c>
      <c r="D1604" s="1" t="s">
        <v>5</v>
      </c>
      <c r="E1604" s="1" t="s">
        <v>3</v>
      </c>
    </row>
    <row r="1605" spans="2:12" ht="12.75">
      <c r="B1605" s="2">
        <f>C1605/2.54</f>
        <v>6.299212598425196</v>
      </c>
      <c r="C1605">
        <v>16</v>
      </c>
      <c r="D1605">
        <v>177.5</v>
      </c>
      <c r="E1605" s="2">
        <f>D1605/36.33</f>
        <v>4.885769336636389</v>
      </c>
      <c r="F1605" s="3">
        <f>E1605/C1605</f>
        <v>0.3053605835397743</v>
      </c>
      <c r="H1605">
        <v>0</v>
      </c>
      <c r="I1605">
        <v>0</v>
      </c>
      <c r="J1605">
        <v>8</v>
      </c>
      <c r="K1605">
        <v>17</v>
      </c>
      <c r="L1605">
        <v>18</v>
      </c>
    </row>
    <row r="1606" spans="2:12" ht="12.75">
      <c r="B1606" s="2">
        <f>C1606/2.54</f>
        <v>3.149606299212598</v>
      </c>
      <c r="C1606">
        <v>8</v>
      </c>
      <c r="D1606">
        <v>74.6</v>
      </c>
      <c r="E1606" s="2">
        <f>D1606/36.33</f>
        <v>2.053399394439857</v>
      </c>
      <c r="F1606" s="3">
        <f>E1606/C1606</f>
        <v>0.2566749243049821</v>
      </c>
      <c r="H1606">
        <v>0</v>
      </c>
      <c r="I1606">
        <v>0</v>
      </c>
      <c r="J1606">
        <v>9</v>
      </c>
      <c r="K1606">
        <v>17</v>
      </c>
      <c r="L1606">
        <v>20</v>
      </c>
    </row>
    <row r="1607" spans="2:12" ht="12.75">
      <c r="B1607" s="2">
        <f>C1607/2.54</f>
        <v>6.299212598425196</v>
      </c>
      <c r="C1607">
        <v>16</v>
      </c>
      <c r="D1607">
        <v>155.2</v>
      </c>
      <c r="E1607" s="2">
        <f>D1607/36.33</f>
        <v>4.271951555188549</v>
      </c>
      <c r="F1607" s="3">
        <f>E1607/C1607</f>
        <v>0.2669969721992843</v>
      </c>
      <c r="H1607">
        <v>0</v>
      </c>
      <c r="I1607">
        <v>0</v>
      </c>
      <c r="J1607">
        <v>11</v>
      </c>
      <c r="K1607">
        <v>16</v>
      </c>
      <c r="L1607">
        <v>20</v>
      </c>
    </row>
    <row r="1608" spans="2:12" ht="12.75">
      <c r="B1608" s="2">
        <f>C1608/2.54</f>
        <v>6.299212598425196</v>
      </c>
      <c r="C1608">
        <v>16</v>
      </c>
      <c r="D1608">
        <v>122.7</v>
      </c>
      <c r="E1608" s="2">
        <f>D1608/36.33</f>
        <v>3.37737407101569</v>
      </c>
      <c r="F1608" s="3">
        <f>E1608/C1608</f>
        <v>0.21108587943848062</v>
      </c>
      <c r="H1608">
        <v>0</v>
      </c>
      <c r="I1608">
        <v>0</v>
      </c>
      <c r="J1608">
        <v>12</v>
      </c>
      <c r="K1608">
        <v>14</v>
      </c>
      <c r="L1608">
        <v>22</v>
      </c>
    </row>
    <row r="1609" spans="2:12" ht="12.75">
      <c r="B1609" s="2">
        <f>C1609/2.54</f>
        <v>6.299212598425196</v>
      </c>
      <c r="C1609">
        <v>16</v>
      </c>
      <c r="D1609">
        <v>205.5</v>
      </c>
      <c r="E1609" s="2">
        <f>D1609/36.33</f>
        <v>5.656482246077622</v>
      </c>
      <c r="F1609" s="3">
        <f>E1609/C1609</f>
        <v>0.35353014037985137</v>
      </c>
      <c r="H1609">
        <v>0</v>
      </c>
      <c r="I1609">
        <v>0</v>
      </c>
      <c r="J1609">
        <v>15</v>
      </c>
      <c r="K1609">
        <v>14</v>
      </c>
      <c r="L1609">
        <v>24</v>
      </c>
    </row>
    <row r="1610" spans="6:12" ht="12.75">
      <c r="F1610" s="3"/>
      <c r="H1610">
        <v>0</v>
      </c>
      <c r="I1610">
        <v>0</v>
      </c>
      <c r="J1610">
        <v>16</v>
      </c>
      <c r="K1610">
        <v>15</v>
      </c>
      <c r="L1610">
        <v>25</v>
      </c>
    </row>
    <row r="1611" spans="6:12" ht="12.75">
      <c r="F1611" s="3">
        <f>AVERAGE(F1605:F1609)</f>
        <v>0.27872969997247454</v>
      </c>
      <c r="H1611">
        <v>0</v>
      </c>
      <c r="I1611">
        <v>0</v>
      </c>
      <c r="J1611">
        <v>16</v>
      </c>
      <c r="K1611">
        <v>16</v>
      </c>
      <c r="L1611">
        <v>22</v>
      </c>
    </row>
    <row r="1612" spans="8:12" ht="12.75">
      <c r="H1612">
        <v>0</v>
      </c>
      <c r="I1612">
        <v>0</v>
      </c>
      <c r="J1612">
        <v>15</v>
      </c>
      <c r="K1612">
        <v>17</v>
      </c>
      <c r="L1612">
        <v>25</v>
      </c>
    </row>
    <row r="1613" spans="8:12" ht="12.75">
      <c r="H1613">
        <v>0</v>
      </c>
      <c r="I1613">
        <v>0</v>
      </c>
      <c r="J1613">
        <v>14</v>
      </c>
      <c r="K1613">
        <v>17</v>
      </c>
      <c r="L1613">
        <v>26</v>
      </c>
    </row>
    <row r="1614" spans="8:12" ht="12.75">
      <c r="H1614">
        <v>0</v>
      </c>
      <c r="I1614">
        <v>0</v>
      </c>
      <c r="J1614">
        <v>14</v>
      </c>
      <c r="K1614">
        <v>18</v>
      </c>
      <c r="L1614">
        <v>25</v>
      </c>
    </row>
    <row r="1616" spans="1:8" ht="12.75">
      <c r="A1616" t="s">
        <v>11</v>
      </c>
      <c r="D1616" s="2">
        <f>F1611*H1616</f>
        <v>2.887639691714836</v>
      </c>
      <c r="E1616" t="s">
        <v>12</v>
      </c>
      <c r="H1616" s="2">
        <f>AVERAGE(H1605:L1614)</f>
        <v>10.36</v>
      </c>
    </row>
    <row r="1620" spans="1:5" ht="12.75">
      <c r="A1620" t="s">
        <v>38</v>
      </c>
      <c r="B1620" s="1" t="s">
        <v>0</v>
      </c>
      <c r="C1620" s="1"/>
      <c r="E1620" t="s">
        <v>6</v>
      </c>
    </row>
    <row r="1621" spans="1:5" ht="12.75">
      <c r="A1621" s="5">
        <v>406300</v>
      </c>
      <c r="B1621" s="1" t="s">
        <v>1</v>
      </c>
      <c r="C1621" s="1" t="s">
        <v>1</v>
      </c>
      <c r="D1621" s="1" t="s">
        <v>4</v>
      </c>
      <c r="E1621" t="s">
        <v>7</v>
      </c>
    </row>
    <row r="1622" spans="1:5" ht="12.75">
      <c r="A1622" s="5">
        <v>612800</v>
      </c>
      <c r="B1622" s="1" t="s">
        <v>2</v>
      </c>
      <c r="C1622" s="1" t="s">
        <v>3</v>
      </c>
      <c r="D1622" s="1" t="s">
        <v>5</v>
      </c>
      <c r="E1622" s="1" t="s">
        <v>3</v>
      </c>
    </row>
    <row r="1623" spans="2:12" ht="12.75">
      <c r="B1623" s="2">
        <f>C1623/2.54</f>
        <v>6.299212598425196</v>
      </c>
      <c r="C1623">
        <v>16</v>
      </c>
      <c r="D1623">
        <v>93.4</v>
      </c>
      <c r="E1623" s="2">
        <f>D1623/36.33</f>
        <v>2.5708780622075422</v>
      </c>
      <c r="F1623" s="3">
        <f>E1623/C1623</f>
        <v>0.1606798788879714</v>
      </c>
      <c r="H1623">
        <v>0</v>
      </c>
      <c r="I1623">
        <v>0</v>
      </c>
      <c r="J1623">
        <v>24</v>
      </c>
      <c r="K1623">
        <v>25</v>
      </c>
      <c r="L1623">
        <v>13</v>
      </c>
    </row>
    <row r="1624" spans="2:12" ht="12.75">
      <c r="B1624" s="2">
        <f>C1624/2.54</f>
        <v>7.874015748031496</v>
      </c>
      <c r="C1624">
        <v>20</v>
      </c>
      <c r="D1624">
        <v>129.4</v>
      </c>
      <c r="E1624" s="2">
        <f>D1624/36.33</f>
        <v>3.5617946600605563</v>
      </c>
      <c r="F1624" s="3">
        <f>E1624/C1624</f>
        <v>0.17808973300302783</v>
      </c>
      <c r="H1624">
        <v>0</v>
      </c>
      <c r="I1624">
        <v>0</v>
      </c>
      <c r="J1624">
        <v>13</v>
      </c>
      <c r="K1624">
        <v>21</v>
      </c>
      <c r="L1624">
        <v>24</v>
      </c>
    </row>
    <row r="1625" spans="2:12" ht="12.75">
      <c r="B1625" s="2">
        <f>C1625/2.54</f>
        <v>6.299212598425196</v>
      </c>
      <c r="C1625">
        <v>16</v>
      </c>
      <c r="D1625">
        <v>103.7</v>
      </c>
      <c r="E1625" s="2">
        <f>D1625/36.33</f>
        <v>2.8543903110377102</v>
      </c>
      <c r="F1625" s="3">
        <f>E1625/C1625</f>
        <v>0.1783993944398569</v>
      </c>
      <c r="H1625">
        <v>0</v>
      </c>
      <c r="I1625">
        <v>0</v>
      </c>
      <c r="J1625">
        <v>21</v>
      </c>
      <c r="K1625">
        <v>21</v>
      </c>
      <c r="L1625">
        <v>27</v>
      </c>
    </row>
    <row r="1626" spans="2:12" ht="12.75">
      <c r="B1626" s="2">
        <f>C1626/2.54</f>
        <v>5.511811023622047</v>
      </c>
      <c r="C1626">
        <v>14</v>
      </c>
      <c r="D1626">
        <v>75.9</v>
      </c>
      <c r="E1626" s="2">
        <f>D1626/36.33</f>
        <v>2.0891824938067716</v>
      </c>
      <c r="F1626" s="3">
        <f>E1626/C1626</f>
        <v>0.14922732098619798</v>
      </c>
      <c r="H1626">
        <v>0</v>
      </c>
      <c r="I1626">
        <v>0</v>
      </c>
      <c r="J1626">
        <v>25</v>
      </c>
      <c r="K1626">
        <v>27</v>
      </c>
      <c r="L1626">
        <v>21</v>
      </c>
    </row>
    <row r="1627" spans="2:12" ht="12.75">
      <c r="B1627" s="2">
        <f>C1627/2.54</f>
        <v>5.511811023622047</v>
      </c>
      <c r="C1627">
        <v>14</v>
      </c>
      <c r="D1627">
        <v>141.9</v>
      </c>
      <c r="E1627" s="2">
        <f>D1627/36.33</f>
        <v>3.905862923203964</v>
      </c>
      <c r="F1627" s="3">
        <f>E1627/C1627</f>
        <v>0.27899020880028313</v>
      </c>
      <c r="H1627">
        <v>0</v>
      </c>
      <c r="I1627">
        <v>0</v>
      </c>
      <c r="J1627">
        <v>17</v>
      </c>
      <c r="K1627">
        <v>27</v>
      </c>
      <c r="L1627">
        <v>19</v>
      </c>
    </row>
    <row r="1628" spans="6:12" ht="12.75">
      <c r="F1628" s="3"/>
      <c r="H1628">
        <v>0</v>
      </c>
      <c r="I1628">
        <v>13</v>
      </c>
      <c r="J1628">
        <v>20</v>
      </c>
      <c r="K1628">
        <v>28</v>
      </c>
      <c r="L1628">
        <v>16</v>
      </c>
    </row>
    <row r="1629" spans="6:12" ht="12.75">
      <c r="F1629" s="3">
        <f>AVERAGE(F1623:F1627)</f>
        <v>0.18907730722346744</v>
      </c>
      <c r="H1629">
        <v>0</v>
      </c>
      <c r="I1629">
        <v>14</v>
      </c>
      <c r="J1629">
        <v>23</v>
      </c>
      <c r="K1629">
        <v>21</v>
      </c>
      <c r="L1629">
        <v>17</v>
      </c>
    </row>
    <row r="1630" spans="8:12" ht="12.75">
      <c r="H1630">
        <v>0</v>
      </c>
      <c r="I1630">
        <v>19</v>
      </c>
      <c r="J1630">
        <v>20</v>
      </c>
      <c r="K1630">
        <v>18</v>
      </c>
      <c r="L1630">
        <v>22</v>
      </c>
    </row>
    <row r="1631" spans="8:12" ht="12.75">
      <c r="H1631">
        <v>0</v>
      </c>
      <c r="I1631">
        <v>20</v>
      </c>
      <c r="J1631">
        <v>19</v>
      </c>
      <c r="K1631">
        <v>16</v>
      </c>
      <c r="L1631">
        <v>20</v>
      </c>
    </row>
    <row r="1632" spans="8:12" ht="12.75">
      <c r="H1632">
        <v>0</v>
      </c>
      <c r="I1632">
        <v>19</v>
      </c>
      <c r="J1632">
        <v>22</v>
      </c>
      <c r="K1632">
        <v>14</v>
      </c>
      <c r="L1632">
        <v>8</v>
      </c>
    </row>
    <row r="1634" spans="1:8" ht="12.75">
      <c r="A1634" t="s">
        <v>11</v>
      </c>
      <c r="D1634" s="2">
        <f>F1629*H1634</f>
        <v>2.624393024261728</v>
      </c>
      <c r="E1634" t="s">
        <v>12</v>
      </c>
      <c r="H1634" s="2">
        <f>AVERAGE(H1623:L1632)</f>
        <v>13.88</v>
      </c>
    </row>
    <row r="1638" spans="1:5" ht="12.75">
      <c r="A1638" t="s">
        <v>39</v>
      </c>
      <c r="B1638" s="1" t="s">
        <v>0</v>
      </c>
      <c r="C1638" s="1"/>
      <c r="E1638" t="s">
        <v>6</v>
      </c>
    </row>
    <row r="1639" spans="1:5" ht="12.75">
      <c r="A1639" s="5">
        <v>406100</v>
      </c>
      <c r="B1639" s="1" t="s">
        <v>1</v>
      </c>
      <c r="C1639" s="1" t="s">
        <v>1</v>
      </c>
      <c r="D1639" s="1" t="s">
        <v>4</v>
      </c>
      <c r="E1639" t="s">
        <v>7</v>
      </c>
    </row>
    <row r="1640" spans="1:5" ht="12.75">
      <c r="A1640" s="5">
        <v>612800</v>
      </c>
      <c r="B1640" s="1" t="s">
        <v>2</v>
      </c>
      <c r="C1640" s="1" t="s">
        <v>3</v>
      </c>
      <c r="D1640" s="1" t="s">
        <v>5</v>
      </c>
      <c r="E1640" s="1" t="s">
        <v>3</v>
      </c>
    </row>
    <row r="1641" spans="2:12" ht="12.75">
      <c r="B1641" s="2">
        <f>C1641/2.54</f>
        <v>8.661417322834646</v>
      </c>
      <c r="C1641">
        <v>22</v>
      </c>
      <c r="D1641">
        <v>223.1</v>
      </c>
      <c r="E1641" s="2">
        <f>D1641/36.33</f>
        <v>6.14093036058354</v>
      </c>
      <c r="F1641" s="3">
        <f>E1641/C1641</f>
        <v>0.2791331982083427</v>
      </c>
      <c r="H1641">
        <v>31</v>
      </c>
      <c r="I1641">
        <v>28</v>
      </c>
      <c r="J1641">
        <v>18</v>
      </c>
      <c r="K1641">
        <v>24</v>
      </c>
      <c r="L1641">
        <v>12</v>
      </c>
    </row>
    <row r="1642" spans="2:12" ht="12.75">
      <c r="B1642" s="2">
        <f>C1642/2.54</f>
        <v>9.448818897637794</v>
      </c>
      <c r="C1642">
        <v>24</v>
      </c>
      <c r="D1642">
        <v>171.3</v>
      </c>
      <c r="E1642" s="2">
        <f>D1642/36.33</f>
        <v>4.715111478117259</v>
      </c>
      <c r="F1642" s="3">
        <f>E1642/C1642</f>
        <v>0.1964629782548858</v>
      </c>
      <c r="H1642">
        <v>33</v>
      </c>
      <c r="I1642">
        <v>28</v>
      </c>
      <c r="J1642">
        <v>21</v>
      </c>
      <c r="K1642">
        <v>22</v>
      </c>
      <c r="L1642">
        <v>18</v>
      </c>
    </row>
    <row r="1643" spans="2:12" ht="12.75">
      <c r="B1643" s="2">
        <f>C1643/2.54</f>
        <v>9.84251968503937</v>
      </c>
      <c r="C1643">
        <v>25</v>
      </c>
      <c r="D1643">
        <v>223.4</v>
      </c>
      <c r="E1643" s="2">
        <f>D1643/36.33</f>
        <v>6.149187998898982</v>
      </c>
      <c r="F1643" s="3">
        <f>E1643/C1643</f>
        <v>0.24596751995595928</v>
      </c>
      <c r="H1643">
        <v>33</v>
      </c>
      <c r="I1643">
        <v>27</v>
      </c>
      <c r="J1643">
        <v>20</v>
      </c>
      <c r="K1643">
        <v>18</v>
      </c>
      <c r="L1643">
        <v>19</v>
      </c>
    </row>
    <row r="1644" spans="2:12" ht="12.75">
      <c r="B1644" s="2">
        <f>C1644/2.54</f>
        <v>8.661417322834646</v>
      </c>
      <c r="C1644">
        <v>22</v>
      </c>
      <c r="D1644">
        <v>250.2</v>
      </c>
      <c r="E1644" s="2">
        <f>D1644/36.33</f>
        <v>6.886870355078448</v>
      </c>
      <c r="F1644" s="3">
        <f>E1644/C1644</f>
        <v>0.3130395615944749</v>
      </c>
      <c r="H1644">
        <v>24</v>
      </c>
      <c r="I1644">
        <v>39</v>
      </c>
      <c r="J1644">
        <v>24</v>
      </c>
      <c r="K1644">
        <v>14</v>
      </c>
      <c r="L1644">
        <v>21</v>
      </c>
    </row>
    <row r="1645" spans="2:12" ht="12.75">
      <c r="B1645" s="2">
        <f>C1645/2.54</f>
        <v>7.874015748031496</v>
      </c>
      <c r="C1645">
        <v>20</v>
      </c>
      <c r="D1645">
        <v>138.3</v>
      </c>
      <c r="E1645" s="2">
        <f>D1645/36.33</f>
        <v>3.806771263418663</v>
      </c>
      <c r="F1645" s="3">
        <f>E1645/C1645</f>
        <v>0.19033856317093314</v>
      </c>
      <c r="H1645">
        <v>27</v>
      </c>
      <c r="I1645">
        <v>43</v>
      </c>
      <c r="J1645">
        <v>25</v>
      </c>
      <c r="K1645">
        <v>13</v>
      </c>
      <c r="L1645">
        <v>30</v>
      </c>
    </row>
    <row r="1646" spans="6:12" ht="12.75">
      <c r="F1646" s="3"/>
      <c r="H1646">
        <v>24</v>
      </c>
      <c r="I1646">
        <v>50</v>
      </c>
      <c r="J1646">
        <v>23</v>
      </c>
      <c r="K1646">
        <v>19</v>
      </c>
      <c r="L1646">
        <v>28</v>
      </c>
    </row>
    <row r="1647" spans="6:12" ht="12.75">
      <c r="F1647" s="3">
        <f>AVERAGE(F1641:F1645)</f>
        <v>0.24498836423691914</v>
      </c>
      <c r="H1647">
        <v>25</v>
      </c>
      <c r="I1647">
        <v>43</v>
      </c>
      <c r="J1647">
        <v>26</v>
      </c>
      <c r="K1647">
        <v>22</v>
      </c>
      <c r="L1647">
        <v>25</v>
      </c>
    </row>
    <row r="1648" spans="8:12" ht="12.75">
      <c r="H1648">
        <v>28</v>
      </c>
      <c r="I1648">
        <v>52</v>
      </c>
      <c r="J1648">
        <v>24</v>
      </c>
      <c r="K1648">
        <v>27</v>
      </c>
      <c r="L1648">
        <v>20</v>
      </c>
    </row>
    <row r="1649" spans="8:12" ht="12.75">
      <c r="H1649">
        <v>31</v>
      </c>
      <c r="I1649">
        <v>13</v>
      </c>
      <c r="J1649">
        <v>22</v>
      </c>
      <c r="K1649">
        <v>17</v>
      </c>
      <c r="L1649">
        <v>22</v>
      </c>
    </row>
    <row r="1650" spans="8:12" ht="12.75">
      <c r="H1650">
        <v>32</v>
      </c>
      <c r="I1650">
        <v>21</v>
      </c>
      <c r="J1650">
        <v>25</v>
      </c>
      <c r="K1650">
        <v>9</v>
      </c>
      <c r="L1650">
        <v>23</v>
      </c>
    </row>
    <row r="1652" spans="1:8" ht="12.75">
      <c r="A1652" t="s">
        <v>11</v>
      </c>
      <c r="D1652" s="2">
        <f>F1647*H1652</f>
        <v>6.188406080624578</v>
      </c>
      <c r="E1652" t="s">
        <v>12</v>
      </c>
      <c r="H1652" s="3">
        <f>AVERAGE(H1641:L1650)</f>
        <v>25.26</v>
      </c>
    </row>
    <row r="1656" spans="1:5" ht="12.75">
      <c r="A1656" t="s">
        <v>40</v>
      </c>
      <c r="B1656" s="1" t="s">
        <v>0</v>
      </c>
      <c r="C1656" s="1"/>
      <c r="E1656" t="s">
        <v>6</v>
      </c>
    </row>
    <row r="1657" spans="1:5" ht="12.75">
      <c r="A1657" s="5">
        <v>405900</v>
      </c>
      <c r="B1657" s="1" t="s">
        <v>1</v>
      </c>
      <c r="C1657" s="1" t="s">
        <v>1</v>
      </c>
      <c r="D1657" s="1" t="s">
        <v>4</v>
      </c>
      <c r="E1657" t="s">
        <v>7</v>
      </c>
    </row>
    <row r="1658" spans="1:5" ht="12.75">
      <c r="A1658" s="5">
        <v>612800</v>
      </c>
      <c r="B1658" s="1" t="s">
        <v>2</v>
      </c>
      <c r="C1658" s="1" t="s">
        <v>3</v>
      </c>
      <c r="D1658" s="1" t="s">
        <v>5</v>
      </c>
      <c r="E1658" s="1" t="s">
        <v>3</v>
      </c>
    </row>
    <row r="1659" spans="2:12" ht="12.75">
      <c r="B1659" s="2">
        <f>C1659/2.54</f>
        <v>6.299212598425196</v>
      </c>
      <c r="C1659">
        <v>16</v>
      </c>
      <c r="D1659">
        <v>110.8</v>
      </c>
      <c r="E1659" s="2">
        <f>D1659/36.33</f>
        <v>3.0498210845031655</v>
      </c>
      <c r="F1659" s="3">
        <f>E1659/C1659</f>
        <v>0.19061381778144784</v>
      </c>
      <c r="H1659">
        <v>17</v>
      </c>
      <c r="I1659">
        <v>25</v>
      </c>
      <c r="J1659">
        <v>19</v>
      </c>
      <c r="K1659">
        <v>9</v>
      </c>
      <c r="L1659">
        <v>17</v>
      </c>
    </row>
    <row r="1660" spans="2:12" ht="12.75">
      <c r="B1660" s="2">
        <f>C1660/2.54</f>
        <v>4.330708661417323</v>
      </c>
      <c r="C1660">
        <v>11</v>
      </c>
      <c r="D1660">
        <v>105.1</v>
      </c>
      <c r="E1660" s="2">
        <f>D1660/36.33</f>
        <v>2.8929259565097714</v>
      </c>
      <c r="F1660" s="3">
        <f>E1660/C1660</f>
        <v>0.26299326877361556</v>
      </c>
      <c r="H1660">
        <v>18</v>
      </c>
      <c r="I1660">
        <v>27</v>
      </c>
      <c r="J1660">
        <v>16</v>
      </c>
      <c r="K1660">
        <v>12</v>
      </c>
      <c r="L1660">
        <v>16</v>
      </c>
    </row>
    <row r="1661" spans="2:12" ht="12.75">
      <c r="B1661" s="2">
        <f>C1661/2.54</f>
        <v>8.661417322834646</v>
      </c>
      <c r="C1661">
        <v>22</v>
      </c>
      <c r="D1661">
        <v>101</v>
      </c>
      <c r="E1661" s="2">
        <f>D1661/36.33</f>
        <v>2.780071566198734</v>
      </c>
      <c r="F1661" s="3">
        <f>E1661/C1661</f>
        <v>0.12636688937266974</v>
      </c>
      <c r="H1661">
        <v>21</v>
      </c>
      <c r="I1661">
        <v>26</v>
      </c>
      <c r="J1661">
        <v>17</v>
      </c>
      <c r="K1661">
        <v>11</v>
      </c>
      <c r="L1661">
        <v>14</v>
      </c>
    </row>
    <row r="1662" spans="2:12" ht="12.75">
      <c r="B1662" s="2">
        <f>C1662/2.54</f>
        <v>6.299212598425196</v>
      </c>
      <c r="C1662">
        <v>16</v>
      </c>
      <c r="D1662">
        <v>134.4</v>
      </c>
      <c r="E1662" s="2">
        <f>D1662/36.33</f>
        <v>3.6994219653179194</v>
      </c>
      <c r="F1662" s="3">
        <f>E1662/C1662</f>
        <v>0.23121387283236997</v>
      </c>
      <c r="H1662">
        <v>24</v>
      </c>
      <c r="I1662">
        <v>25</v>
      </c>
      <c r="J1662">
        <v>19</v>
      </c>
      <c r="K1662">
        <v>20</v>
      </c>
      <c r="L1662">
        <v>20</v>
      </c>
    </row>
    <row r="1663" spans="2:12" ht="12.75">
      <c r="B1663" s="2">
        <f>C1663/2.54</f>
        <v>4.724409448818897</v>
      </c>
      <c r="C1663">
        <v>12</v>
      </c>
      <c r="D1663">
        <v>96.3</v>
      </c>
      <c r="E1663" s="2">
        <f>D1663/36.33</f>
        <v>2.6507018992568128</v>
      </c>
      <c r="F1663" s="3">
        <f>E1663/C1663</f>
        <v>0.22089182493806772</v>
      </c>
      <c r="H1663">
        <v>26</v>
      </c>
      <c r="I1663">
        <v>24</v>
      </c>
      <c r="J1663">
        <v>19</v>
      </c>
      <c r="K1663">
        <v>20</v>
      </c>
      <c r="L1663">
        <v>19</v>
      </c>
    </row>
    <row r="1664" spans="6:12" ht="12.75">
      <c r="F1664" s="3"/>
      <c r="H1664">
        <v>25</v>
      </c>
      <c r="I1664">
        <v>24</v>
      </c>
      <c r="J1664">
        <v>19</v>
      </c>
      <c r="K1664">
        <v>19</v>
      </c>
      <c r="L1664">
        <v>17</v>
      </c>
    </row>
    <row r="1665" spans="6:12" ht="12.75">
      <c r="F1665" s="3">
        <f>AVERAGE(F1659:F1663)</f>
        <v>0.20641593473963415</v>
      </c>
      <c r="H1665">
        <v>27</v>
      </c>
      <c r="I1665">
        <v>22</v>
      </c>
      <c r="J1665">
        <v>13</v>
      </c>
      <c r="K1665">
        <v>14</v>
      </c>
      <c r="L1665">
        <v>18</v>
      </c>
    </row>
    <row r="1666" spans="8:12" ht="12.75">
      <c r="H1666">
        <v>27</v>
      </c>
      <c r="I1666">
        <v>21</v>
      </c>
      <c r="J1666">
        <v>0</v>
      </c>
      <c r="K1666">
        <v>11</v>
      </c>
      <c r="L1666">
        <v>22</v>
      </c>
    </row>
    <row r="1667" spans="8:12" ht="12.75">
      <c r="H1667">
        <v>28</v>
      </c>
      <c r="I1667">
        <v>19</v>
      </c>
      <c r="J1667">
        <v>18</v>
      </c>
      <c r="K1667">
        <v>17</v>
      </c>
      <c r="L1667">
        <v>19</v>
      </c>
    </row>
    <row r="1668" spans="8:12" ht="12.75">
      <c r="H1668">
        <v>26</v>
      </c>
      <c r="I1668">
        <v>17</v>
      </c>
      <c r="J1668">
        <v>13</v>
      </c>
      <c r="K1668">
        <v>16</v>
      </c>
      <c r="L1668">
        <v>22</v>
      </c>
    </row>
    <row r="1670" spans="1:8" ht="12.75">
      <c r="A1670" t="s">
        <v>11</v>
      </c>
      <c r="D1670" s="2">
        <f>F1665*H1670</f>
        <v>3.942544353527013</v>
      </c>
      <c r="E1670" t="s">
        <v>12</v>
      </c>
      <c r="H1670" s="2">
        <f>AVERAGE(H1659:L1668)</f>
        <v>19.1</v>
      </c>
    </row>
    <row r="1674" spans="1:5" ht="12.75">
      <c r="A1674" t="s">
        <v>41</v>
      </c>
      <c r="B1674" s="1" t="s">
        <v>0</v>
      </c>
      <c r="C1674" s="1"/>
      <c r="E1674" t="s">
        <v>6</v>
      </c>
    </row>
    <row r="1675" spans="1:5" ht="12.75">
      <c r="A1675" s="5">
        <v>405700</v>
      </c>
      <c r="B1675" s="1" t="s">
        <v>1</v>
      </c>
      <c r="C1675" s="1" t="s">
        <v>1</v>
      </c>
      <c r="D1675" s="1" t="s">
        <v>4</v>
      </c>
      <c r="E1675" t="s">
        <v>7</v>
      </c>
    </row>
    <row r="1676" spans="1:5" ht="12.75">
      <c r="A1676" s="5">
        <v>612800</v>
      </c>
      <c r="B1676" s="1" t="s">
        <v>2</v>
      </c>
      <c r="C1676" s="1" t="s">
        <v>3</v>
      </c>
      <c r="D1676" s="1" t="s">
        <v>5</v>
      </c>
      <c r="E1676" s="1" t="s">
        <v>3</v>
      </c>
    </row>
    <row r="1677" spans="2:12" ht="12.75">
      <c r="B1677" s="2">
        <f>C1677/2.54</f>
        <v>9.448818897637794</v>
      </c>
      <c r="C1677">
        <v>24</v>
      </c>
      <c r="D1677">
        <v>174.2</v>
      </c>
      <c r="E1677" s="2">
        <f>D1677/36.33</f>
        <v>4.794935315166529</v>
      </c>
      <c r="F1677" s="3">
        <f>E1677/C1677</f>
        <v>0.19978897146527205</v>
      </c>
      <c r="H1677">
        <v>21</v>
      </c>
      <c r="I1677">
        <v>0</v>
      </c>
      <c r="J1677">
        <v>19</v>
      </c>
      <c r="K1677">
        <v>7</v>
      </c>
      <c r="L1677">
        <v>0</v>
      </c>
    </row>
    <row r="1678" spans="2:12" ht="12.75">
      <c r="B1678" s="2">
        <f>C1678/2.54</f>
        <v>9.84251968503937</v>
      </c>
      <c r="C1678">
        <v>25</v>
      </c>
      <c r="D1678">
        <v>185</v>
      </c>
      <c r="E1678" s="2">
        <f>D1678/36.33</f>
        <v>5.092210294522434</v>
      </c>
      <c r="F1678" s="3">
        <f>E1678/C1678</f>
        <v>0.20368841178089736</v>
      </c>
      <c r="H1678">
        <v>21</v>
      </c>
      <c r="I1678">
        <v>0</v>
      </c>
      <c r="J1678">
        <v>18</v>
      </c>
      <c r="K1678">
        <v>14</v>
      </c>
      <c r="L1678">
        <v>0</v>
      </c>
    </row>
    <row r="1679" spans="2:12" ht="12.75">
      <c r="B1679" s="2">
        <f>C1679/2.54</f>
        <v>9.448818897637794</v>
      </c>
      <c r="C1679">
        <v>24</v>
      </c>
      <c r="D1679">
        <v>230.2</v>
      </c>
      <c r="E1679" s="2">
        <f>D1679/36.33</f>
        <v>6.336361134048995</v>
      </c>
      <c r="F1679" s="3">
        <f>E1679/C1679</f>
        <v>0.26401504725204145</v>
      </c>
      <c r="H1679">
        <v>22</v>
      </c>
      <c r="I1679">
        <v>0</v>
      </c>
      <c r="J1679">
        <v>9</v>
      </c>
      <c r="K1679">
        <v>14</v>
      </c>
      <c r="L1679">
        <v>0</v>
      </c>
    </row>
    <row r="1680" spans="2:12" ht="12.75">
      <c r="B1680" s="2">
        <f>C1680/2.54</f>
        <v>10.236220472440944</v>
      </c>
      <c r="C1680">
        <v>26</v>
      </c>
      <c r="D1680">
        <v>182.5</v>
      </c>
      <c r="E1680" s="2">
        <f>D1680/36.33</f>
        <v>5.023396641893752</v>
      </c>
      <c r="F1680" s="3">
        <f>E1680/C1680</f>
        <v>0.1932075631497597</v>
      </c>
      <c r="H1680">
        <v>22</v>
      </c>
      <c r="I1680">
        <v>0</v>
      </c>
      <c r="J1680">
        <v>12</v>
      </c>
      <c r="K1680">
        <v>14</v>
      </c>
      <c r="L1680">
        <v>0</v>
      </c>
    </row>
    <row r="1681" spans="2:12" ht="12.75">
      <c r="B1681" s="2">
        <f>C1681/2.54</f>
        <v>6.299212598425196</v>
      </c>
      <c r="C1681">
        <v>16</v>
      </c>
      <c r="D1681">
        <v>101.9</v>
      </c>
      <c r="E1681" s="2">
        <f>D1681/36.33</f>
        <v>2.8048444811450595</v>
      </c>
      <c r="F1681" s="3">
        <f>E1681/C1681</f>
        <v>0.17530278007156622</v>
      </c>
      <c r="H1681">
        <v>21</v>
      </c>
      <c r="I1681">
        <v>0</v>
      </c>
      <c r="J1681">
        <v>0</v>
      </c>
      <c r="K1681">
        <v>13</v>
      </c>
      <c r="L1681">
        <v>12</v>
      </c>
    </row>
    <row r="1682" spans="6:12" ht="12.75">
      <c r="F1682" s="3"/>
      <c r="H1682">
        <v>21</v>
      </c>
      <c r="I1682">
        <v>21</v>
      </c>
      <c r="J1682">
        <v>0</v>
      </c>
      <c r="K1682">
        <v>0</v>
      </c>
      <c r="L1682">
        <v>13</v>
      </c>
    </row>
    <row r="1683" spans="6:12" ht="12.75">
      <c r="F1683" s="3">
        <f>AVERAGE(F1677:F1681)</f>
        <v>0.20720055474390736</v>
      </c>
      <c r="H1683">
        <v>18</v>
      </c>
      <c r="I1683">
        <v>22</v>
      </c>
      <c r="J1683">
        <v>0</v>
      </c>
      <c r="K1683">
        <v>0</v>
      </c>
      <c r="L1683">
        <v>16</v>
      </c>
    </row>
    <row r="1684" spans="8:12" ht="12.75">
      <c r="H1684">
        <v>17</v>
      </c>
      <c r="I1684">
        <v>23</v>
      </c>
      <c r="J1684">
        <v>0</v>
      </c>
      <c r="K1684">
        <v>0</v>
      </c>
      <c r="L1684">
        <v>16</v>
      </c>
    </row>
    <row r="1685" spans="8:12" ht="12.75">
      <c r="H1685">
        <v>15</v>
      </c>
      <c r="I1685">
        <v>21</v>
      </c>
      <c r="J1685">
        <v>0</v>
      </c>
      <c r="K1685">
        <v>0</v>
      </c>
      <c r="L1685">
        <v>17</v>
      </c>
    </row>
    <row r="1686" spans="8:12" ht="12.75">
      <c r="H1686">
        <v>0</v>
      </c>
      <c r="I1686">
        <v>20</v>
      </c>
      <c r="J1686">
        <v>7</v>
      </c>
      <c r="K1686">
        <v>0</v>
      </c>
      <c r="L1686">
        <v>15</v>
      </c>
    </row>
    <row r="1688" spans="1:8" ht="12.75">
      <c r="A1688" t="s">
        <v>11</v>
      </c>
      <c r="D1688" s="2">
        <f>F1683*H1688</f>
        <v>2.0761495585339516</v>
      </c>
      <c r="E1688" t="s">
        <v>12</v>
      </c>
      <c r="H1688" s="2">
        <f>AVERAGE(H1677:L1686)</f>
        <v>10.02</v>
      </c>
    </row>
    <row r="1692" spans="1:5" ht="12.75">
      <c r="A1692" t="s">
        <v>42</v>
      </c>
      <c r="B1692" s="1" t="s">
        <v>0</v>
      </c>
      <c r="C1692" s="1"/>
      <c r="E1692" t="s">
        <v>6</v>
      </c>
    </row>
    <row r="1693" spans="1:5" ht="12.75">
      <c r="A1693" s="5">
        <v>405570</v>
      </c>
      <c r="B1693" s="1" t="s">
        <v>1</v>
      </c>
      <c r="C1693" s="1" t="s">
        <v>1</v>
      </c>
      <c r="D1693" s="1" t="s">
        <v>4</v>
      </c>
      <c r="E1693" t="s">
        <v>7</v>
      </c>
    </row>
    <row r="1694" spans="1:5" ht="12.75">
      <c r="A1694" s="5">
        <v>612800</v>
      </c>
      <c r="B1694" s="1" t="s">
        <v>2</v>
      </c>
      <c r="C1694" s="1" t="s">
        <v>3</v>
      </c>
      <c r="D1694" s="1" t="s">
        <v>5</v>
      </c>
      <c r="E1694" s="1" t="s">
        <v>3</v>
      </c>
    </row>
    <row r="1695" spans="2:14" ht="12.75">
      <c r="B1695" s="34">
        <f>C1695/2.54</f>
        <v>5.511811023622047</v>
      </c>
      <c r="C1695" s="9">
        <v>14</v>
      </c>
      <c r="D1695" s="9">
        <v>89.9</v>
      </c>
      <c r="E1695" s="34">
        <f>D1695/36.33</f>
        <v>2.474538948527388</v>
      </c>
      <c r="F1695" s="35">
        <f>E1695/C1695</f>
        <v>0.17675278203767059</v>
      </c>
      <c r="H1695">
        <v>15</v>
      </c>
      <c r="I1695">
        <v>9</v>
      </c>
      <c r="J1695">
        <v>0</v>
      </c>
      <c r="K1695">
        <v>7</v>
      </c>
      <c r="L1695">
        <v>3</v>
      </c>
      <c r="N1695" s="37">
        <v>189.9</v>
      </c>
    </row>
    <row r="1696" spans="2:14" ht="12.75">
      <c r="B1696" s="34">
        <f>C1696/2.54</f>
        <v>5.511811023622047</v>
      </c>
      <c r="C1696" s="9">
        <v>14</v>
      </c>
      <c r="D1696" s="9">
        <v>115.2</v>
      </c>
      <c r="E1696" s="34">
        <f>D1696/36.33</f>
        <v>3.170933113129645</v>
      </c>
      <c r="F1696" s="35">
        <f>E1696/C1696</f>
        <v>0.2264952223664032</v>
      </c>
      <c r="H1696">
        <v>14</v>
      </c>
      <c r="I1696">
        <v>8</v>
      </c>
      <c r="J1696">
        <v>0</v>
      </c>
      <c r="K1696">
        <v>4</v>
      </c>
      <c r="L1696">
        <v>4</v>
      </c>
      <c r="N1696" s="37"/>
    </row>
    <row r="1697" spans="2:14" ht="12.75">
      <c r="B1697" s="34">
        <f>C1697/2.54</f>
        <v>5.511811023622047</v>
      </c>
      <c r="C1697" s="9">
        <v>14</v>
      </c>
      <c r="D1697" s="9">
        <v>98.2</v>
      </c>
      <c r="E1697" s="34">
        <f>D1697/36.33</f>
        <v>2.7030002752546105</v>
      </c>
      <c r="F1697" s="35">
        <f>E1697/C1697</f>
        <v>0.1930714482324722</v>
      </c>
      <c r="H1697">
        <v>16</v>
      </c>
      <c r="I1697">
        <v>7</v>
      </c>
      <c r="J1697">
        <v>0</v>
      </c>
      <c r="K1697">
        <v>0</v>
      </c>
      <c r="L1697">
        <v>5</v>
      </c>
      <c r="N1697" s="37">
        <v>198.2</v>
      </c>
    </row>
    <row r="1698" spans="2:14" ht="12.75">
      <c r="B1698" s="34">
        <f>C1698/2.54</f>
        <v>4.724409448818897</v>
      </c>
      <c r="C1698" s="9">
        <v>12</v>
      </c>
      <c r="D1698" s="9">
        <v>74.2</v>
      </c>
      <c r="E1698" s="34">
        <f>D1698/36.33</f>
        <v>2.042389210019268</v>
      </c>
      <c r="F1698" s="35">
        <f>E1698/C1698</f>
        <v>0.17019910083493903</v>
      </c>
      <c r="H1698">
        <v>15</v>
      </c>
      <c r="I1698">
        <v>6</v>
      </c>
      <c r="J1698">
        <v>0</v>
      </c>
      <c r="K1698">
        <v>0</v>
      </c>
      <c r="L1698">
        <v>3</v>
      </c>
      <c r="N1698" s="37">
        <v>174.2</v>
      </c>
    </row>
    <row r="1699" spans="2:14" ht="12.75">
      <c r="B1699" s="34">
        <f>C1699/2.54</f>
        <v>4.724409448818897</v>
      </c>
      <c r="C1699" s="9">
        <v>12</v>
      </c>
      <c r="D1699" s="9">
        <v>100.9</v>
      </c>
      <c r="E1699" s="34">
        <f>D1699/36.33</f>
        <v>2.7773190200935867</v>
      </c>
      <c r="F1699" s="35">
        <f>E1699/C1699</f>
        <v>0.23144325167446556</v>
      </c>
      <c r="H1699">
        <v>15</v>
      </c>
      <c r="I1699">
        <v>5</v>
      </c>
      <c r="J1699">
        <v>3</v>
      </c>
      <c r="K1699">
        <v>0</v>
      </c>
      <c r="L1699">
        <v>0</v>
      </c>
      <c r="N1699" s="37"/>
    </row>
    <row r="1700" spans="2:12" ht="12.75">
      <c r="B1700" s="9"/>
      <c r="C1700" s="9"/>
      <c r="D1700" s="9"/>
      <c r="E1700" s="9"/>
      <c r="F1700" s="35"/>
      <c r="H1700">
        <v>12</v>
      </c>
      <c r="I1700">
        <v>4</v>
      </c>
      <c r="J1700">
        <v>7</v>
      </c>
      <c r="K1700">
        <v>0</v>
      </c>
      <c r="L1700">
        <v>0</v>
      </c>
    </row>
    <row r="1701" spans="2:12" ht="12.75">
      <c r="B1701" s="9"/>
      <c r="C1701" s="9"/>
      <c r="D1701" s="9"/>
      <c r="E1701" s="9"/>
      <c r="F1701" s="35">
        <f>AVERAGE(F1695:F1699)</f>
        <v>0.19959236102919015</v>
      </c>
      <c r="G1701">
        <v>0.32</v>
      </c>
      <c r="H1701">
        <v>11</v>
      </c>
      <c r="I1701">
        <v>3</v>
      </c>
      <c r="J1701">
        <v>7</v>
      </c>
      <c r="K1701">
        <v>0</v>
      </c>
      <c r="L1701">
        <v>0</v>
      </c>
    </row>
    <row r="1702" spans="8:12" ht="12.75">
      <c r="H1702">
        <v>9</v>
      </c>
      <c r="I1702">
        <v>0</v>
      </c>
      <c r="J1702">
        <v>10</v>
      </c>
      <c r="K1702">
        <v>0</v>
      </c>
      <c r="L1702">
        <v>0</v>
      </c>
    </row>
    <row r="1703" spans="8:12" ht="12.75">
      <c r="H1703">
        <v>6</v>
      </c>
      <c r="I1703">
        <v>0</v>
      </c>
      <c r="J1703">
        <v>10</v>
      </c>
      <c r="K1703">
        <v>0</v>
      </c>
      <c r="L1703">
        <v>0</v>
      </c>
    </row>
    <row r="1704" spans="8:12" ht="12.75">
      <c r="H1704">
        <v>7</v>
      </c>
      <c r="I1704">
        <v>0</v>
      </c>
      <c r="J1704">
        <v>7</v>
      </c>
      <c r="K1704">
        <v>0</v>
      </c>
      <c r="L1704">
        <v>0</v>
      </c>
    </row>
    <row r="1706" spans="1:8" ht="12.75">
      <c r="A1706" t="s">
        <v>11</v>
      </c>
      <c r="D1706" s="2">
        <f>F1701*H1706</f>
        <v>0.9261085551754422</v>
      </c>
      <c r="E1706" t="s">
        <v>12</v>
      </c>
      <c r="H1706" s="2">
        <f>AVERAGE(H1695:L1704)</f>
        <v>4.64</v>
      </c>
    </row>
    <row r="1709" spans="1:7" ht="12.75">
      <c r="A1709" t="s">
        <v>43</v>
      </c>
      <c r="E1709" s="2">
        <f>(D1706+D1688+D1670+D1652+D1634+D1616)/6</f>
        <v>3.1075402106395913</v>
      </c>
      <c r="F1709" t="s">
        <v>12</v>
      </c>
      <c r="G1709" s="4">
        <v>37046</v>
      </c>
    </row>
    <row r="1710" ht="12.75">
      <c r="E1710" s="3">
        <f>(F1701+F1683+F1665+F1647+F1629+F1611)/6</f>
        <v>0.2210007036575988</v>
      </c>
    </row>
    <row r="1711" ht="12.75">
      <c r="E1711" s="2">
        <f>(H1706+H1688+H1670+H1652+H1634+H1616)/6</f>
        <v>13.876666666666667</v>
      </c>
    </row>
    <row r="1712" spans="1:13" ht="12.75">
      <c r="A1712" s="6" t="s">
        <v>44</v>
      </c>
      <c r="B1712" s="6" t="s">
        <v>44</v>
      </c>
      <c r="C1712" s="6" t="s">
        <v>44</v>
      </c>
      <c r="D1712" s="6" t="s">
        <v>44</v>
      </c>
      <c r="E1712" s="6" t="s">
        <v>44</v>
      </c>
      <c r="F1712" s="6" t="s">
        <v>44</v>
      </c>
      <c r="G1712" s="6" t="s">
        <v>44</v>
      </c>
      <c r="H1712" s="6" t="s">
        <v>44</v>
      </c>
      <c r="I1712" s="6" t="s">
        <v>44</v>
      </c>
      <c r="J1712" s="6" t="s">
        <v>44</v>
      </c>
      <c r="K1712" s="6" t="s">
        <v>44</v>
      </c>
      <c r="L1712" s="6" t="s">
        <v>44</v>
      </c>
      <c r="M1712" s="6" t="s">
        <v>44</v>
      </c>
    </row>
    <row r="1713" spans="1:11" ht="12.75">
      <c r="A1713" t="s">
        <v>36</v>
      </c>
      <c r="G1713" t="s">
        <v>8</v>
      </c>
      <c r="K1713" s="4">
        <v>37047</v>
      </c>
    </row>
    <row r="1714" spans="7:11" ht="14.25">
      <c r="G1714" t="s">
        <v>10</v>
      </c>
      <c r="K1714" s="8">
        <v>0.375</v>
      </c>
    </row>
    <row r="1716" spans="1:5" ht="12.75">
      <c r="A1716" t="s">
        <v>37</v>
      </c>
      <c r="B1716" s="1" t="s">
        <v>0</v>
      </c>
      <c r="C1716" s="1"/>
      <c r="E1716" t="s">
        <v>6</v>
      </c>
    </row>
    <row r="1717" spans="1:5" ht="12.75">
      <c r="A1717" s="5">
        <v>406500</v>
      </c>
      <c r="B1717" s="1" t="s">
        <v>1</v>
      </c>
      <c r="C1717" s="1" t="s">
        <v>1</v>
      </c>
      <c r="D1717" s="1" t="s">
        <v>4</v>
      </c>
      <c r="E1717" t="s">
        <v>7</v>
      </c>
    </row>
    <row r="1718" spans="1:5" ht="12.75">
      <c r="A1718" s="5">
        <v>612800</v>
      </c>
      <c r="B1718" s="1" t="s">
        <v>2</v>
      </c>
      <c r="C1718" s="1" t="s">
        <v>3</v>
      </c>
      <c r="D1718" s="1" t="s">
        <v>5</v>
      </c>
      <c r="E1718" s="1" t="s">
        <v>3</v>
      </c>
    </row>
    <row r="1719" spans="2:12" ht="12.75">
      <c r="B1719" s="2">
        <f>C1719/2.54</f>
        <v>0.003937007874015748</v>
      </c>
      <c r="C1719" s="2">
        <v>0.01</v>
      </c>
      <c r="D1719">
        <v>0</v>
      </c>
      <c r="E1719" s="2">
        <f>D1719/36.33</f>
        <v>0</v>
      </c>
      <c r="F1719" s="3">
        <f>E1719/C1719</f>
        <v>0</v>
      </c>
      <c r="H1719">
        <v>32</v>
      </c>
      <c r="I1719">
        <v>28</v>
      </c>
      <c r="J1719">
        <v>30</v>
      </c>
      <c r="K1719">
        <v>25</v>
      </c>
      <c r="L1719">
        <v>40</v>
      </c>
    </row>
    <row r="1720" spans="2:12" ht="12.75">
      <c r="B1720" s="2">
        <f>C1720/2.54</f>
        <v>0.003937007874015748</v>
      </c>
      <c r="C1720" s="2">
        <v>0.01</v>
      </c>
      <c r="D1720">
        <v>0</v>
      </c>
      <c r="E1720" s="2">
        <f>D1720/36.33</f>
        <v>0</v>
      </c>
      <c r="F1720" s="3">
        <f>E1720/C1720</f>
        <v>0</v>
      </c>
      <c r="H1720">
        <v>35</v>
      </c>
      <c r="I1720">
        <v>25</v>
      </c>
      <c r="J1720">
        <v>31</v>
      </c>
      <c r="K1720">
        <v>25</v>
      </c>
      <c r="L1720">
        <v>41</v>
      </c>
    </row>
    <row r="1721" spans="2:12" ht="12.75">
      <c r="B1721" s="2">
        <f>C1721/2.54</f>
        <v>0.003937007874015748</v>
      </c>
      <c r="C1721" s="2">
        <v>0.01</v>
      </c>
      <c r="D1721">
        <v>0</v>
      </c>
      <c r="E1721" s="2">
        <f>D1721/36.33</f>
        <v>0</v>
      </c>
      <c r="F1721" s="3">
        <f>E1721/C1721</f>
        <v>0</v>
      </c>
      <c r="H1721">
        <v>34</v>
      </c>
      <c r="I1721">
        <v>26</v>
      </c>
      <c r="J1721">
        <v>31</v>
      </c>
      <c r="K1721">
        <v>25</v>
      </c>
      <c r="L1721">
        <v>42</v>
      </c>
    </row>
    <row r="1722" spans="2:12" ht="12.75">
      <c r="B1722" s="2">
        <f>C1722/2.54</f>
        <v>0.003937007874015748</v>
      </c>
      <c r="C1722" s="2">
        <v>0.01</v>
      </c>
      <c r="D1722">
        <v>0</v>
      </c>
      <c r="E1722" s="2">
        <f>D1722/36.33</f>
        <v>0</v>
      </c>
      <c r="F1722" s="3">
        <f>E1722/C1722</f>
        <v>0</v>
      </c>
      <c r="H1722">
        <v>31</v>
      </c>
      <c r="I1722">
        <v>24</v>
      </c>
      <c r="J1722">
        <v>30</v>
      </c>
      <c r="K1722">
        <v>25</v>
      </c>
      <c r="L1722">
        <v>42</v>
      </c>
    </row>
    <row r="1723" spans="2:12" ht="12.75">
      <c r="B1723" s="2">
        <f>C1723/2.54</f>
        <v>0.003937007874015748</v>
      </c>
      <c r="C1723" s="2">
        <v>0.01</v>
      </c>
      <c r="D1723">
        <v>0</v>
      </c>
      <c r="E1723" s="2">
        <f>D1723/36.33</f>
        <v>0</v>
      </c>
      <c r="F1723" s="3">
        <f>E1723/C1723</f>
        <v>0</v>
      </c>
      <c r="H1723">
        <v>30</v>
      </c>
      <c r="I1723">
        <v>25</v>
      </c>
      <c r="J1723">
        <v>30</v>
      </c>
      <c r="K1723">
        <v>23</v>
      </c>
      <c r="L1723">
        <v>40</v>
      </c>
    </row>
    <row r="1724" spans="6:12" ht="12.75">
      <c r="F1724" s="3"/>
      <c r="H1724">
        <v>32</v>
      </c>
      <c r="I1724">
        <v>26</v>
      </c>
      <c r="J1724">
        <v>30</v>
      </c>
      <c r="K1724">
        <v>23</v>
      </c>
      <c r="L1724">
        <v>38</v>
      </c>
    </row>
    <row r="1725" spans="6:12" ht="12.75">
      <c r="F1725" s="3">
        <f>AVERAGE(F1719:F1723)</f>
        <v>0</v>
      </c>
      <c r="H1725">
        <v>31</v>
      </c>
      <c r="I1725">
        <v>27</v>
      </c>
      <c r="J1725">
        <v>27</v>
      </c>
      <c r="K1725">
        <v>22</v>
      </c>
      <c r="L1725">
        <v>40</v>
      </c>
    </row>
    <row r="1726" spans="8:12" ht="12.75">
      <c r="H1726">
        <v>31</v>
      </c>
      <c r="I1726">
        <v>26</v>
      </c>
      <c r="J1726">
        <v>24</v>
      </c>
      <c r="K1726">
        <v>23</v>
      </c>
      <c r="L1726">
        <v>41</v>
      </c>
    </row>
    <row r="1727" spans="8:12" ht="12.75">
      <c r="H1727">
        <v>29</v>
      </c>
      <c r="I1727">
        <v>29</v>
      </c>
      <c r="J1727">
        <v>22</v>
      </c>
      <c r="K1727">
        <v>26</v>
      </c>
      <c r="L1727">
        <v>29</v>
      </c>
    </row>
    <row r="1728" spans="8:12" ht="12.75">
      <c r="H1728">
        <v>29</v>
      </c>
      <c r="I1728">
        <v>31</v>
      </c>
      <c r="J1728">
        <v>20</v>
      </c>
      <c r="K1728">
        <v>32</v>
      </c>
      <c r="L1728">
        <v>37</v>
      </c>
    </row>
    <row r="1730" spans="1:8" ht="12.75">
      <c r="A1730" t="s">
        <v>11</v>
      </c>
      <c r="D1730" s="2">
        <f>F1725*H1730</f>
        <v>0</v>
      </c>
      <c r="E1730" t="s">
        <v>12</v>
      </c>
      <c r="H1730" s="2">
        <f>AVERAGE(H1719:L1728)</f>
        <v>29.9</v>
      </c>
    </row>
    <row r="1734" spans="1:5" ht="12.75">
      <c r="A1734" t="s">
        <v>38</v>
      </c>
      <c r="B1734" s="1" t="s">
        <v>0</v>
      </c>
      <c r="C1734" s="1"/>
      <c r="E1734" t="s">
        <v>6</v>
      </c>
    </row>
    <row r="1735" spans="1:5" ht="12.75">
      <c r="A1735" s="5">
        <v>406300</v>
      </c>
      <c r="B1735" s="1" t="s">
        <v>1</v>
      </c>
      <c r="C1735" s="1" t="s">
        <v>1</v>
      </c>
      <c r="D1735" s="1" t="s">
        <v>4</v>
      </c>
      <c r="E1735" t="s">
        <v>7</v>
      </c>
    </row>
    <row r="1736" spans="1:5" ht="12.75">
      <c r="A1736" s="5">
        <v>612800</v>
      </c>
      <c r="B1736" s="1" t="s">
        <v>2</v>
      </c>
      <c r="C1736" s="1" t="s">
        <v>3</v>
      </c>
      <c r="D1736" s="1" t="s">
        <v>5</v>
      </c>
      <c r="E1736" s="1" t="s">
        <v>3</v>
      </c>
    </row>
    <row r="1737" spans="2:12" ht="12.75">
      <c r="B1737" s="2">
        <f>C1737/2.54</f>
        <v>8.661417322834646</v>
      </c>
      <c r="C1737">
        <v>22</v>
      </c>
      <c r="D1737">
        <v>241</v>
      </c>
      <c r="E1737" s="2">
        <f>D1737/36.33</f>
        <v>6.6336361134049</v>
      </c>
      <c r="F1737" s="3">
        <f>E1737/C1737</f>
        <v>0.30152891424567724</v>
      </c>
      <c r="H1737">
        <v>0</v>
      </c>
      <c r="I1737">
        <v>0</v>
      </c>
      <c r="J1737">
        <v>8</v>
      </c>
      <c r="K1737">
        <v>18</v>
      </c>
      <c r="L1737">
        <v>10</v>
      </c>
    </row>
    <row r="1738" spans="2:12" ht="12.75">
      <c r="B1738" s="2">
        <f>C1738/2.54</f>
        <v>4.330708661417323</v>
      </c>
      <c r="C1738">
        <v>11</v>
      </c>
      <c r="D1738">
        <v>121</v>
      </c>
      <c r="E1738" s="2">
        <f>D1738/36.33</f>
        <v>3.330580787228186</v>
      </c>
      <c r="F1738" s="3">
        <f>E1738/C1738</f>
        <v>0.30278007156619874</v>
      </c>
      <c r="H1738">
        <v>0</v>
      </c>
      <c r="I1738">
        <v>0</v>
      </c>
      <c r="J1738">
        <v>8</v>
      </c>
      <c r="K1738">
        <v>16</v>
      </c>
      <c r="L1738">
        <v>16</v>
      </c>
    </row>
    <row r="1739" spans="2:12" ht="12.75">
      <c r="B1739" s="2">
        <f>C1739/2.54</f>
        <v>8.661417322834646</v>
      </c>
      <c r="C1739">
        <v>22</v>
      </c>
      <c r="D1739">
        <v>247.9</v>
      </c>
      <c r="E1739" s="2">
        <f>D1739/36.33</f>
        <v>6.823561794660061</v>
      </c>
      <c r="F1739" s="3">
        <f>E1739/C1739</f>
        <v>0.3101618997572755</v>
      </c>
      <c r="H1739">
        <v>0</v>
      </c>
      <c r="I1739">
        <v>0</v>
      </c>
      <c r="J1739">
        <v>5</v>
      </c>
      <c r="K1739">
        <v>20</v>
      </c>
      <c r="L1739">
        <v>18</v>
      </c>
    </row>
    <row r="1740" spans="2:12" ht="12.75">
      <c r="B1740" s="2">
        <f>C1740/2.54</f>
        <v>8.26771653543307</v>
      </c>
      <c r="C1740">
        <v>21</v>
      </c>
      <c r="D1740">
        <v>229.1</v>
      </c>
      <c r="E1740" s="2">
        <f>D1740/36.33</f>
        <v>6.306083126892376</v>
      </c>
      <c r="F1740" s="3">
        <f>E1740/C1740</f>
        <v>0.30028967270916074</v>
      </c>
      <c r="H1740">
        <v>0</v>
      </c>
      <c r="I1740">
        <v>0</v>
      </c>
      <c r="J1740">
        <v>13</v>
      </c>
      <c r="K1740">
        <v>24</v>
      </c>
      <c r="L1740">
        <v>18</v>
      </c>
    </row>
    <row r="1741" spans="2:12" ht="12.75">
      <c r="B1741" s="2">
        <f>C1741/2.54</f>
        <v>5.905511811023622</v>
      </c>
      <c r="C1741">
        <v>15</v>
      </c>
      <c r="D1741">
        <v>152.9</v>
      </c>
      <c r="E1741" s="2">
        <f>D1741/36.33</f>
        <v>4.2086429947701625</v>
      </c>
      <c r="F1741" s="3">
        <f>E1741/C1741</f>
        <v>0.28057619965134417</v>
      </c>
      <c r="H1741">
        <v>0</v>
      </c>
      <c r="I1741">
        <v>0</v>
      </c>
      <c r="J1741">
        <v>8</v>
      </c>
      <c r="K1741">
        <v>15</v>
      </c>
      <c r="L1741">
        <v>16</v>
      </c>
    </row>
    <row r="1742" spans="6:12" ht="12.75">
      <c r="F1742" s="3"/>
      <c r="H1742">
        <v>0</v>
      </c>
      <c r="I1742">
        <v>0</v>
      </c>
      <c r="J1742">
        <v>11</v>
      </c>
      <c r="K1742">
        <v>10</v>
      </c>
      <c r="L1742">
        <v>14</v>
      </c>
    </row>
    <row r="1743" spans="6:12" ht="12.75">
      <c r="F1743" s="3">
        <f>AVERAGE(F1737:F1741)</f>
        <v>0.2990673515859313</v>
      </c>
      <c r="H1743">
        <v>0</v>
      </c>
      <c r="I1743">
        <v>0</v>
      </c>
      <c r="J1743">
        <v>17</v>
      </c>
      <c r="K1743">
        <v>14</v>
      </c>
      <c r="L1743">
        <v>13</v>
      </c>
    </row>
    <row r="1744" spans="8:12" ht="12.75">
      <c r="H1744">
        <v>0</v>
      </c>
      <c r="I1744">
        <v>0</v>
      </c>
      <c r="J1744">
        <v>18</v>
      </c>
      <c r="K1744">
        <v>14</v>
      </c>
      <c r="L1744">
        <v>9</v>
      </c>
    </row>
    <row r="1745" spans="8:12" ht="12.75">
      <c r="H1745">
        <v>0</v>
      </c>
      <c r="I1745">
        <v>0</v>
      </c>
      <c r="J1745">
        <v>12</v>
      </c>
      <c r="K1745">
        <v>16</v>
      </c>
      <c r="L1745">
        <v>10</v>
      </c>
    </row>
    <row r="1746" spans="8:12" ht="12.75">
      <c r="H1746">
        <v>0</v>
      </c>
      <c r="I1746">
        <v>0</v>
      </c>
      <c r="J1746">
        <v>12</v>
      </c>
      <c r="K1746">
        <v>10</v>
      </c>
      <c r="L1746">
        <v>9</v>
      </c>
    </row>
    <row r="1748" spans="1:8" ht="12.75">
      <c r="A1748" t="s">
        <v>11</v>
      </c>
      <c r="D1748" s="2">
        <f>F1743*H1748</f>
        <v>2.4045015067508873</v>
      </c>
      <c r="E1748" t="s">
        <v>12</v>
      </c>
      <c r="H1748" s="2">
        <f>AVERAGE(H1737:L1746)</f>
        <v>8.04</v>
      </c>
    </row>
    <row r="1752" spans="1:5" ht="12.75">
      <c r="A1752" t="s">
        <v>39</v>
      </c>
      <c r="B1752" s="1" t="s">
        <v>0</v>
      </c>
      <c r="C1752" s="1"/>
      <c r="E1752" t="s">
        <v>6</v>
      </c>
    </row>
    <row r="1753" spans="1:5" ht="12.75">
      <c r="A1753" s="5">
        <v>406100</v>
      </c>
      <c r="B1753" s="1" t="s">
        <v>1</v>
      </c>
      <c r="C1753" s="1" t="s">
        <v>1</v>
      </c>
      <c r="D1753" s="1" t="s">
        <v>4</v>
      </c>
      <c r="E1753" t="s">
        <v>7</v>
      </c>
    </row>
    <row r="1754" spans="1:5" ht="12.75">
      <c r="A1754" s="5">
        <v>612800</v>
      </c>
      <c r="B1754" s="1" t="s">
        <v>2</v>
      </c>
      <c r="C1754" s="1" t="s">
        <v>3</v>
      </c>
      <c r="D1754" s="1" t="s">
        <v>5</v>
      </c>
      <c r="E1754" s="1" t="s">
        <v>3</v>
      </c>
    </row>
    <row r="1755" spans="2:12" ht="12.75">
      <c r="B1755" s="2">
        <f>C1755/2.54</f>
        <v>8.661417322834646</v>
      </c>
      <c r="C1755">
        <v>22</v>
      </c>
      <c r="D1755">
        <v>234.7</v>
      </c>
      <c r="E1755" s="2">
        <f>D1755/36.33</f>
        <v>6.460225708780622</v>
      </c>
      <c r="F1755" s="3">
        <f>E1755/C1755</f>
        <v>0.2936466231263919</v>
      </c>
      <c r="H1755">
        <v>23</v>
      </c>
      <c r="I1755">
        <v>14</v>
      </c>
      <c r="J1755">
        <v>14</v>
      </c>
      <c r="K1755">
        <v>0</v>
      </c>
      <c r="L1755">
        <v>0</v>
      </c>
    </row>
    <row r="1756" spans="2:12" ht="12.75">
      <c r="B1756" s="2">
        <f>C1756/2.54</f>
        <v>8.26771653543307</v>
      </c>
      <c r="C1756">
        <v>21</v>
      </c>
      <c r="D1756">
        <v>236.1</v>
      </c>
      <c r="E1756" s="2">
        <f>D1756/36.33</f>
        <v>6.498761354252684</v>
      </c>
      <c r="F1756" s="3">
        <f>E1756/C1756</f>
        <v>0.30946482639298495</v>
      </c>
      <c r="H1756">
        <v>22</v>
      </c>
      <c r="I1756">
        <v>18</v>
      </c>
      <c r="J1756">
        <v>18</v>
      </c>
      <c r="K1756">
        <v>0</v>
      </c>
      <c r="L1756">
        <v>0</v>
      </c>
    </row>
    <row r="1757" spans="2:12" ht="12.75">
      <c r="B1757" s="2">
        <f>C1757/2.54</f>
        <v>7.086614173228346</v>
      </c>
      <c r="C1757">
        <v>18</v>
      </c>
      <c r="D1757">
        <v>193.2</v>
      </c>
      <c r="E1757" s="2">
        <f>D1757/36.33</f>
        <v>5.317919075144508</v>
      </c>
      <c r="F1757" s="3">
        <f>E1757/C1757</f>
        <v>0.29543994861913936</v>
      </c>
      <c r="H1757">
        <v>24</v>
      </c>
      <c r="I1757">
        <v>18</v>
      </c>
      <c r="J1757">
        <v>13</v>
      </c>
      <c r="K1757">
        <v>0</v>
      </c>
      <c r="L1757">
        <v>0</v>
      </c>
    </row>
    <row r="1758" spans="2:12" ht="12.75">
      <c r="B1758" s="2">
        <f>C1758/2.54</f>
        <v>9.05511811023622</v>
      </c>
      <c r="C1758">
        <v>23</v>
      </c>
      <c r="D1758">
        <v>267.1</v>
      </c>
      <c r="E1758" s="2">
        <f>D1758/36.33</f>
        <v>7.352050646848336</v>
      </c>
      <c r="F1758" s="3">
        <f>E1758/C1758</f>
        <v>0.3196543759499276</v>
      </c>
      <c r="H1758">
        <v>21</v>
      </c>
      <c r="I1758">
        <v>18</v>
      </c>
      <c r="J1758">
        <v>12</v>
      </c>
      <c r="K1758">
        <v>0</v>
      </c>
      <c r="L1758">
        <v>0</v>
      </c>
    </row>
    <row r="1759" spans="2:12" ht="12.75">
      <c r="B1759" s="2">
        <f>C1759/2.54</f>
        <v>8.661417322834646</v>
      </c>
      <c r="C1759">
        <v>22</v>
      </c>
      <c r="D1759">
        <v>250.1</v>
      </c>
      <c r="E1759" s="2">
        <f>D1759/36.33</f>
        <v>6.884117808973301</v>
      </c>
      <c r="F1759" s="3">
        <f>E1759/C1759</f>
        <v>0.31291444586242273</v>
      </c>
      <c r="H1759">
        <v>21</v>
      </c>
      <c r="I1759">
        <v>16</v>
      </c>
      <c r="J1759">
        <v>9</v>
      </c>
      <c r="K1759">
        <v>0</v>
      </c>
      <c r="L1759">
        <v>0</v>
      </c>
    </row>
    <row r="1760" spans="6:12" ht="12.75">
      <c r="F1760" s="3"/>
      <c r="H1760">
        <v>19</v>
      </c>
      <c r="I1760">
        <v>16</v>
      </c>
      <c r="J1760">
        <v>5</v>
      </c>
      <c r="K1760">
        <v>0</v>
      </c>
      <c r="L1760">
        <v>0</v>
      </c>
    </row>
    <row r="1761" spans="6:12" ht="12.75">
      <c r="F1761" s="3">
        <f>AVERAGE(F1755:F1759)</f>
        <v>0.3062240439901733</v>
      </c>
      <c r="H1761">
        <v>21</v>
      </c>
      <c r="I1761">
        <v>20</v>
      </c>
      <c r="J1761">
        <v>0</v>
      </c>
      <c r="K1761">
        <v>0</v>
      </c>
      <c r="L1761">
        <v>0</v>
      </c>
    </row>
    <row r="1762" spans="8:12" ht="12.75">
      <c r="H1762">
        <v>21</v>
      </c>
      <c r="I1762">
        <v>25</v>
      </c>
      <c r="J1762">
        <v>0</v>
      </c>
      <c r="K1762">
        <v>0</v>
      </c>
      <c r="L1762">
        <v>0</v>
      </c>
    </row>
    <row r="1763" spans="8:12" ht="12.75">
      <c r="H1763">
        <v>17</v>
      </c>
      <c r="I1763">
        <v>31</v>
      </c>
      <c r="J1763">
        <v>9</v>
      </c>
      <c r="K1763">
        <v>0</v>
      </c>
      <c r="L1763">
        <v>0</v>
      </c>
    </row>
    <row r="1764" spans="8:12" ht="12.75">
      <c r="H1764">
        <v>15</v>
      </c>
      <c r="I1764">
        <v>32</v>
      </c>
      <c r="J1764">
        <v>11</v>
      </c>
      <c r="K1764">
        <v>0</v>
      </c>
      <c r="L1764">
        <v>0</v>
      </c>
    </row>
    <row r="1766" spans="1:8" ht="12.75">
      <c r="A1766" t="s">
        <v>11</v>
      </c>
      <c r="D1766" s="2">
        <f>F1761*H1766</f>
        <v>3.0806138825411433</v>
      </c>
      <c r="E1766" t="s">
        <v>12</v>
      </c>
      <c r="H1766" s="3">
        <f>AVERAGE(H1755:L1764)</f>
        <v>10.06</v>
      </c>
    </row>
    <row r="1770" spans="1:5" ht="12.75">
      <c r="A1770" t="s">
        <v>40</v>
      </c>
      <c r="B1770" s="1" t="s">
        <v>0</v>
      </c>
      <c r="C1770" s="1"/>
      <c r="E1770" t="s">
        <v>6</v>
      </c>
    </row>
    <row r="1771" spans="1:5" ht="12.75">
      <c r="A1771" s="5">
        <v>405900</v>
      </c>
      <c r="B1771" s="1" t="s">
        <v>1</v>
      </c>
      <c r="C1771" s="1" t="s">
        <v>1</v>
      </c>
      <c r="D1771" s="1" t="s">
        <v>4</v>
      </c>
      <c r="E1771" t="s">
        <v>7</v>
      </c>
    </row>
    <row r="1772" spans="1:5" ht="12.75">
      <c r="A1772" s="5">
        <v>612800</v>
      </c>
      <c r="B1772" s="1" t="s">
        <v>2</v>
      </c>
      <c r="C1772" s="1" t="s">
        <v>3</v>
      </c>
      <c r="D1772" s="1" t="s">
        <v>5</v>
      </c>
      <c r="E1772" s="1" t="s">
        <v>3</v>
      </c>
    </row>
    <row r="1773" spans="2:12" ht="12.75">
      <c r="B1773" s="2">
        <f>C1773/2.54</f>
        <v>6.692913385826771</v>
      </c>
      <c r="C1773">
        <v>17</v>
      </c>
      <c r="D1773">
        <v>168.6</v>
      </c>
      <c r="E1773" s="2">
        <f>D1773/36.33</f>
        <v>4.640792733278283</v>
      </c>
      <c r="F1773" s="3">
        <f>E1773/C1773</f>
        <v>0.272987807839899</v>
      </c>
      <c r="H1773">
        <v>0</v>
      </c>
      <c r="I1773">
        <v>0</v>
      </c>
      <c r="J1773">
        <v>14</v>
      </c>
      <c r="K1773">
        <v>20</v>
      </c>
      <c r="L1773">
        <v>10</v>
      </c>
    </row>
    <row r="1774" spans="2:12" ht="12.75">
      <c r="B1774" s="2">
        <f>C1774/2.54</f>
        <v>7.874015748031496</v>
      </c>
      <c r="C1774">
        <v>20</v>
      </c>
      <c r="D1774">
        <v>215.6</v>
      </c>
      <c r="E1774" s="2">
        <f>D1774/36.33</f>
        <v>5.934489402697495</v>
      </c>
      <c r="F1774" s="3">
        <f>E1774/C1774</f>
        <v>0.29672447013487474</v>
      </c>
      <c r="H1774">
        <v>0</v>
      </c>
      <c r="I1774">
        <v>0</v>
      </c>
      <c r="J1774">
        <v>13</v>
      </c>
      <c r="K1774">
        <v>16</v>
      </c>
      <c r="L1774">
        <v>13</v>
      </c>
    </row>
    <row r="1775" spans="2:12" ht="12.75">
      <c r="B1775" s="2">
        <f>C1775/2.54</f>
        <v>8.661417322834646</v>
      </c>
      <c r="C1775">
        <v>22</v>
      </c>
      <c r="D1775">
        <v>324.2</v>
      </c>
      <c r="E1775" s="2">
        <f>D1775/36.33</f>
        <v>8.92375447288742</v>
      </c>
      <c r="F1775" s="3">
        <f>E1775/C1775</f>
        <v>0.40562520331306456</v>
      </c>
      <c r="H1775">
        <v>0</v>
      </c>
      <c r="I1775">
        <v>0</v>
      </c>
      <c r="J1775">
        <v>13</v>
      </c>
      <c r="K1775">
        <v>16</v>
      </c>
      <c r="L1775">
        <v>0</v>
      </c>
    </row>
    <row r="1776" spans="2:12" ht="12.75">
      <c r="B1776" s="2">
        <f>C1776/2.54</f>
        <v>7.874015748031496</v>
      </c>
      <c r="C1776">
        <v>20</v>
      </c>
      <c r="D1776">
        <v>227.5</v>
      </c>
      <c r="E1776" s="2">
        <f>D1776/36.33</f>
        <v>6.26204238921002</v>
      </c>
      <c r="F1776" s="3">
        <f>E1776/C1776</f>
        <v>0.313102119460501</v>
      </c>
      <c r="H1776">
        <v>0</v>
      </c>
      <c r="I1776">
        <v>0</v>
      </c>
      <c r="J1776">
        <v>17</v>
      </c>
      <c r="K1776">
        <v>15</v>
      </c>
      <c r="L1776">
        <v>0</v>
      </c>
    </row>
    <row r="1777" spans="2:12" ht="12.75">
      <c r="B1777" s="2">
        <f>C1777/2.54</f>
        <v>9.448818897637794</v>
      </c>
      <c r="C1777">
        <v>24</v>
      </c>
      <c r="D1777">
        <v>326.7</v>
      </c>
      <c r="E1777" s="2">
        <f>D1777/36.33</f>
        <v>8.992568125516103</v>
      </c>
      <c r="F1777" s="3">
        <f>E1777/C1777</f>
        <v>0.37469033856317097</v>
      </c>
      <c r="H1777">
        <v>0</v>
      </c>
      <c r="I1777">
        <v>0</v>
      </c>
      <c r="J1777">
        <v>19</v>
      </c>
      <c r="K1777">
        <v>6</v>
      </c>
      <c r="L1777">
        <v>0</v>
      </c>
    </row>
    <row r="1778" spans="6:12" ht="12.75">
      <c r="F1778" s="3"/>
      <c r="H1778">
        <v>0</v>
      </c>
      <c r="I1778">
        <v>8</v>
      </c>
      <c r="J1778">
        <v>21</v>
      </c>
      <c r="K1778">
        <v>7</v>
      </c>
      <c r="L1778">
        <v>3</v>
      </c>
    </row>
    <row r="1779" spans="6:12" ht="12.75">
      <c r="F1779" s="3">
        <f>AVERAGE(F1773:F1777)</f>
        <v>0.3326259878623021</v>
      </c>
      <c r="H1779">
        <v>0</v>
      </c>
      <c r="I1779">
        <v>11</v>
      </c>
      <c r="J1779">
        <v>18</v>
      </c>
      <c r="K1779">
        <v>11</v>
      </c>
      <c r="L1779">
        <v>2</v>
      </c>
    </row>
    <row r="1780" spans="8:12" ht="12.75">
      <c r="H1780">
        <v>0</v>
      </c>
      <c r="I1780">
        <v>12</v>
      </c>
      <c r="J1780">
        <v>22</v>
      </c>
      <c r="K1780">
        <v>16</v>
      </c>
      <c r="L1780">
        <v>5</v>
      </c>
    </row>
    <row r="1781" spans="8:12" ht="12.75">
      <c r="H1781">
        <v>0</v>
      </c>
      <c r="I1781">
        <v>10</v>
      </c>
      <c r="J1781">
        <v>19</v>
      </c>
      <c r="K1781">
        <v>14</v>
      </c>
      <c r="L1781">
        <v>7</v>
      </c>
    </row>
    <row r="1782" spans="8:12" ht="12.75">
      <c r="H1782">
        <v>0</v>
      </c>
      <c r="I1782">
        <v>12</v>
      </c>
      <c r="J1782">
        <v>17</v>
      </c>
      <c r="K1782">
        <v>12</v>
      </c>
      <c r="L1782">
        <v>10</v>
      </c>
    </row>
    <row r="1784" spans="1:8" ht="12.75">
      <c r="A1784" t="s">
        <v>11</v>
      </c>
      <c r="D1784" s="2">
        <f>F1779*H1784</f>
        <v>2.7208805807136307</v>
      </c>
      <c r="E1784" t="s">
        <v>12</v>
      </c>
      <c r="H1784" s="2">
        <f>AVERAGE(H1773:L1782)</f>
        <v>8.18</v>
      </c>
    </row>
    <row r="1788" spans="1:5" ht="12.75">
      <c r="A1788" t="s">
        <v>41</v>
      </c>
      <c r="B1788" s="1" t="s">
        <v>0</v>
      </c>
      <c r="C1788" s="1"/>
      <c r="E1788" t="s">
        <v>6</v>
      </c>
    </row>
    <row r="1789" spans="1:5" ht="12.75">
      <c r="A1789" s="5">
        <v>405700</v>
      </c>
      <c r="B1789" s="1" t="s">
        <v>1</v>
      </c>
      <c r="C1789" s="1" t="s">
        <v>1</v>
      </c>
      <c r="D1789" s="1" t="s">
        <v>4</v>
      </c>
      <c r="E1789" t="s">
        <v>7</v>
      </c>
    </row>
    <row r="1790" spans="1:5" ht="12.75">
      <c r="A1790" s="5">
        <v>612800</v>
      </c>
      <c r="B1790" s="1" t="s">
        <v>2</v>
      </c>
      <c r="C1790" s="1" t="s">
        <v>3</v>
      </c>
      <c r="D1790" s="1" t="s">
        <v>5</v>
      </c>
      <c r="E1790" s="1" t="s">
        <v>3</v>
      </c>
    </row>
    <row r="1791" spans="2:12" ht="12.75">
      <c r="B1791" s="2">
        <f>C1791/2.54</f>
        <v>6.299212598425196</v>
      </c>
      <c r="C1791">
        <v>16</v>
      </c>
      <c r="D1791">
        <v>178.6</v>
      </c>
      <c r="E1791" s="2">
        <f>D1791/36.33</f>
        <v>4.916047343793009</v>
      </c>
      <c r="F1791" s="3">
        <f>E1791/C1791</f>
        <v>0.30725295898706306</v>
      </c>
      <c r="H1791">
        <v>0</v>
      </c>
      <c r="I1791">
        <v>0</v>
      </c>
      <c r="J1791">
        <v>11</v>
      </c>
      <c r="K1791">
        <v>22</v>
      </c>
      <c r="L1791">
        <v>21</v>
      </c>
    </row>
    <row r="1792" spans="2:12" ht="12.75">
      <c r="B1792" s="2">
        <f>C1792/2.54</f>
        <v>5.511811023622047</v>
      </c>
      <c r="C1792">
        <v>14</v>
      </c>
      <c r="D1792">
        <v>168.3</v>
      </c>
      <c r="E1792" s="2">
        <f>D1792/36.33</f>
        <v>4.632535094962841</v>
      </c>
      <c r="F1792" s="3">
        <f>E1792/C1792</f>
        <v>0.33089536392591723</v>
      </c>
      <c r="H1792">
        <v>0</v>
      </c>
      <c r="I1792">
        <v>0</v>
      </c>
      <c r="J1792">
        <v>12</v>
      </c>
      <c r="K1792">
        <v>19</v>
      </c>
      <c r="L1792">
        <v>23</v>
      </c>
    </row>
    <row r="1793" spans="2:12" ht="12.75">
      <c r="B1793" s="2">
        <f>C1793/2.54</f>
        <v>5.905511811023622</v>
      </c>
      <c r="C1793">
        <v>15</v>
      </c>
      <c r="D1793">
        <v>159.5</v>
      </c>
      <c r="E1793" s="2">
        <f>D1793/36.33</f>
        <v>4.390311037709882</v>
      </c>
      <c r="F1793" s="3">
        <f>E1793/C1793</f>
        <v>0.2926874025139921</v>
      </c>
      <c r="H1793">
        <v>0</v>
      </c>
      <c r="I1793">
        <v>0</v>
      </c>
      <c r="J1793">
        <v>7</v>
      </c>
      <c r="K1793">
        <v>21</v>
      </c>
      <c r="L1793">
        <v>22</v>
      </c>
    </row>
    <row r="1794" spans="2:12" ht="12.75">
      <c r="B1794" s="2">
        <f>C1794/2.54</f>
        <v>8.26771653543307</v>
      </c>
      <c r="C1794">
        <v>21</v>
      </c>
      <c r="D1794">
        <v>187.1</v>
      </c>
      <c r="E1794" s="2">
        <f>D1794/36.33</f>
        <v>5.150013762730526</v>
      </c>
      <c r="F1794" s="3">
        <f>E1794/C1794</f>
        <v>0.24523875060621553</v>
      </c>
      <c r="H1794">
        <v>0</v>
      </c>
      <c r="I1794">
        <v>0</v>
      </c>
      <c r="J1794">
        <v>10</v>
      </c>
      <c r="K1794">
        <v>26</v>
      </c>
      <c r="L1794">
        <v>20</v>
      </c>
    </row>
    <row r="1795" spans="2:12" ht="12.75">
      <c r="B1795" s="2">
        <f>C1795/2.54</f>
        <v>8.26771653543307</v>
      </c>
      <c r="C1795">
        <v>21</v>
      </c>
      <c r="D1795">
        <v>195.2</v>
      </c>
      <c r="E1795" s="2">
        <f>D1795/36.33</f>
        <v>5.372969997247454</v>
      </c>
      <c r="F1795" s="3">
        <f>E1795/C1795</f>
        <v>0.25585571415464065</v>
      </c>
      <c r="H1795">
        <v>0</v>
      </c>
      <c r="I1795">
        <v>0</v>
      </c>
      <c r="J1795">
        <v>15</v>
      </c>
      <c r="K1795">
        <v>26</v>
      </c>
      <c r="L1795">
        <v>24</v>
      </c>
    </row>
    <row r="1796" spans="6:12" ht="12.75">
      <c r="F1796" s="3"/>
      <c r="H1796">
        <v>0</v>
      </c>
      <c r="I1796">
        <v>12</v>
      </c>
      <c r="J1796">
        <v>16</v>
      </c>
      <c r="K1796">
        <v>23</v>
      </c>
      <c r="L1796">
        <v>25</v>
      </c>
    </row>
    <row r="1797" spans="6:12" ht="12.75">
      <c r="F1797" s="3">
        <f>AVERAGE(F1791:F1795)</f>
        <v>0.2863860380375657</v>
      </c>
      <c r="H1797">
        <v>0</v>
      </c>
      <c r="I1797">
        <v>15</v>
      </c>
      <c r="J1797">
        <v>15</v>
      </c>
      <c r="K1797">
        <v>18</v>
      </c>
      <c r="L1797">
        <v>22</v>
      </c>
    </row>
    <row r="1798" spans="8:12" ht="12.75">
      <c r="H1798">
        <v>0</v>
      </c>
      <c r="I1798">
        <v>0</v>
      </c>
      <c r="J1798">
        <v>17</v>
      </c>
      <c r="K1798">
        <v>21</v>
      </c>
      <c r="L1798">
        <v>22</v>
      </c>
    </row>
    <row r="1799" spans="8:12" ht="12.75">
      <c r="H1799">
        <v>0</v>
      </c>
      <c r="I1799">
        <v>15</v>
      </c>
      <c r="J1799">
        <v>20</v>
      </c>
      <c r="K1799">
        <v>24</v>
      </c>
      <c r="L1799">
        <v>22</v>
      </c>
    </row>
    <row r="1800" spans="8:12" ht="12.75">
      <c r="H1800">
        <v>0</v>
      </c>
      <c r="I1800">
        <v>10</v>
      </c>
      <c r="J1800">
        <v>17</v>
      </c>
      <c r="K1800">
        <v>20</v>
      </c>
      <c r="L1800">
        <v>23</v>
      </c>
    </row>
    <row r="1802" spans="1:8" ht="12.75">
      <c r="A1802" t="s">
        <v>11</v>
      </c>
      <c r="D1802" s="2">
        <f>F1797*H1802</f>
        <v>3.6428304038378356</v>
      </c>
      <c r="E1802" t="s">
        <v>12</v>
      </c>
      <c r="H1802" s="2">
        <f>AVERAGE(H1791:L1800)</f>
        <v>12.72</v>
      </c>
    </row>
    <row r="1806" spans="1:5" ht="12.75">
      <c r="A1806" t="s">
        <v>42</v>
      </c>
      <c r="B1806" s="1" t="s">
        <v>0</v>
      </c>
      <c r="C1806" s="1"/>
      <c r="E1806" t="s">
        <v>6</v>
      </c>
    </row>
    <row r="1807" spans="1:5" ht="12.75">
      <c r="A1807" s="5">
        <v>405570</v>
      </c>
      <c r="B1807" s="1" t="s">
        <v>1</v>
      </c>
      <c r="C1807" s="1" t="s">
        <v>1</v>
      </c>
      <c r="D1807" s="1" t="s">
        <v>4</v>
      </c>
      <c r="E1807" t="s">
        <v>7</v>
      </c>
    </row>
    <row r="1808" spans="1:5" ht="12.75">
      <c r="A1808" s="5">
        <v>612800</v>
      </c>
      <c r="B1808" s="1" t="s">
        <v>2</v>
      </c>
      <c r="C1808" s="1" t="s">
        <v>3</v>
      </c>
      <c r="D1808" s="1" t="s">
        <v>5</v>
      </c>
      <c r="E1808" s="1" t="s">
        <v>3</v>
      </c>
    </row>
    <row r="1809" spans="2:12" ht="12.75">
      <c r="B1809" s="2">
        <f>C1809/2.54</f>
        <v>5.118110236220472</v>
      </c>
      <c r="C1809">
        <v>13</v>
      </c>
      <c r="D1809">
        <v>180.9</v>
      </c>
      <c r="E1809" s="2">
        <f>D1809/36.33</f>
        <v>4.9793559042113955</v>
      </c>
      <c r="F1809" s="3">
        <f>E1809/C1809</f>
        <v>0.3830273772470304</v>
      </c>
      <c r="H1809">
        <v>0</v>
      </c>
      <c r="I1809">
        <v>0</v>
      </c>
      <c r="J1809">
        <v>0</v>
      </c>
      <c r="K1809">
        <v>5</v>
      </c>
      <c r="L1809">
        <v>10</v>
      </c>
    </row>
    <row r="1810" spans="2:12" ht="12.75">
      <c r="B1810" s="2">
        <f>C1810/2.54</f>
        <v>4.724409448818897</v>
      </c>
      <c r="C1810">
        <v>12</v>
      </c>
      <c r="D1810">
        <v>138.8</v>
      </c>
      <c r="E1810" s="2">
        <f>D1810/36.33</f>
        <v>3.820533993944399</v>
      </c>
      <c r="F1810" s="3">
        <f>E1810/C1810</f>
        <v>0.3183778328286999</v>
      </c>
      <c r="H1810">
        <v>0</v>
      </c>
      <c r="I1810">
        <v>0</v>
      </c>
      <c r="J1810">
        <v>0</v>
      </c>
      <c r="K1810">
        <v>6</v>
      </c>
      <c r="L1810">
        <v>11</v>
      </c>
    </row>
    <row r="1811" spans="2:12" ht="12.75">
      <c r="B1811" s="2">
        <f>C1811/2.54</f>
        <v>4.724409448818897</v>
      </c>
      <c r="C1811">
        <v>12</v>
      </c>
      <c r="D1811">
        <v>154.6</v>
      </c>
      <c r="E1811" s="2">
        <f>D1811/36.33</f>
        <v>4.255436278557666</v>
      </c>
      <c r="F1811" s="3">
        <f>E1811/C1811</f>
        <v>0.3546196898798055</v>
      </c>
      <c r="H1811">
        <v>0</v>
      </c>
      <c r="I1811">
        <v>0</v>
      </c>
      <c r="J1811">
        <v>0</v>
      </c>
      <c r="K1811">
        <v>6</v>
      </c>
      <c r="L1811">
        <v>11</v>
      </c>
    </row>
    <row r="1812" spans="2:12" ht="12.75">
      <c r="B1812" s="2">
        <f>C1812/2.54</f>
        <v>5.118110236220472</v>
      </c>
      <c r="C1812">
        <v>13</v>
      </c>
      <c r="D1812">
        <v>151.1</v>
      </c>
      <c r="E1812" s="2">
        <f>D1812/36.33</f>
        <v>4.159097164877512</v>
      </c>
      <c r="F1812" s="3">
        <f>E1812/C1812</f>
        <v>0.319930551144424</v>
      </c>
      <c r="H1812">
        <v>0</v>
      </c>
      <c r="I1812">
        <v>0</v>
      </c>
      <c r="J1812">
        <v>0</v>
      </c>
      <c r="K1812">
        <v>9</v>
      </c>
      <c r="L1812">
        <v>11</v>
      </c>
    </row>
    <row r="1813" spans="2:12" ht="12.75">
      <c r="B1813" s="2">
        <f>C1813/2.54</f>
        <v>4.724409448818897</v>
      </c>
      <c r="C1813">
        <v>12</v>
      </c>
      <c r="D1813" s="10">
        <v>136.9</v>
      </c>
      <c r="E1813" s="2">
        <f>D1813/36.33</f>
        <v>3.768235617946601</v>
      </c>
      <c r="F1813" s="3">
        <f>E1813/C1813</f>
        <v>0.3140196348288834</v>
      </c>
      <c r="H1813">
        <v>0</v>
      </c>
      <c r="I1813">
        <v>0</v>
      </c>
      <c r="J1813">
        <v>0</v>
      </c>
      <c r="K1813">
        <v>7</v>
      </c>
      <c r="L1813">
        <v>7</v>
      </c>
    </row>
    <row r="1814" spans="6:12" ht="12.75">
      <c r="F1814" s="3"/>
      <c r="H1814">
        <v>0</v>
      </c>
      <c r="I1814">
        <v>0</v>
      </c>
      <c r="J1814">
        <v>0</v>
      </c>
      <c r="K1814">
        <v>7</v>
      </c>
      <c r="L1814">
        <v>9</v>
      </c>
    </row>
    <row r="1815" spans="6:12" ht="12.75">
      <c r="F1815" s="3">
        <f>AVERAGE(F1809:F1813)</f>
        <v>0.33799501718576863</v>
      </c>
      <c r="H1815">
        <v>0</v>
      </c>
      <c r="I1815">
        <v>0</v>
      </c>
      <c r="J1815">
        <v>0</v>
      </c>
      <c r="K1815">
        <v>9</v>
      </c>
      <c r="L1815">
        <v>9</v>
      </c>
    </row>
    <row r="1816" spans="8:12" ht="12.75">
      <c r="H1816">
        <v>0</v>
      </c>
      <c r="I1816">
        <v>0</v>
      </c>
      <c r="J1816">
        <v>0</v>
      </c>
      <c r="K1816">
        <v>10</v>
      </c>
      <c r="L1816">
        <v>9</v>
      </c>
    </row>
    <row r="1817" spans="8:12" ht="12.75">
      <c r="H1817">
        <v>0</v>
      </c>
      <c r="I1817">
        <v>0</v>
      </c>
      <c r="J1817">
        <v>0</v>
      </c>
      <c r="K1817">
        <v>10</v>
      </c>
      <c r="L1817">
        <v>10</v>
      </c>
    </row>
    <row r="1818" spans="8:12" ht="12.75">
      <c r="H1818">
        <v>0</v>
      </c>
      <c r="I1818">
        <v>0</v>
      </c>
      <c r="J1818">
        <v>0</v>
      </c>
      <c r="K1818">
        <v>10</v>
      </c>
      <c r="L1818">
        <v>10</v>
      </c>
    </row>
    <row r="1820" spans="1:8" ht="12.75">
      <c r="A1820" t="s">
        <v>11</v>
      </c>
      <c r="D1820" s="2">
        <f>F1815*H1820</f>
        <v>1.1897424604939055</v>
      </c>
      <c r="E1820" t="s">
        <v>12</v>
      </c>
      <c r="H1820" s="2">
        <f>AVERAGE(H1809:L1818)</f>
        <v>3.52</v>
      </c>
    </row>
    <row r="1823" spans="1:7" ht="12.75">
      <c r="A1823" t="s">
        <v>43</v>
      </c>
      <c r="E1823" s="2">
        <f>(D1820+D1802+D1784+D1766+D1748+D1730)/6</f>
        <v>2.1730948057229007</v>
      </c>
      <c r="F1823" t="s">
        <v>12</v>
      </c>
      <c r="G1823" s="4">
        <v>37047</v>
      </c>
    </row>
    <row r="1824" ht="12.75">
      <c r="E1824" s="3">
        <f>(F1815+F1797+F1779+F1761+F1743+F1725)/6</f>
        <v>0.26038307311029013</v>
      </c>
    </row>
    <row r="1825" ht="12.75">
      <c r="E1825" s="2">
        <f>(H1820+H1802+H1784+H1766+H1748+H1730)/6</f>
        <v>12.07</v>
      </c>
    </row>
    <row r="1826" spans="1:13" ht="12.75">
      <c r="A1826" s="6" t="s">
        <v>44</v>
      </c>
      <c r="B1826" s="6" t="s">
        <v>44</v>
      </c>
      <c r="C1826" s="6" t="s">
        <v>44</v>
      </c>
      <c r="D1826" s="6" t="s">
        <v>44</v>
      </c>
      <c r="E1826" s="6" t="s">
        <v>44</v>
      </c>
      <c r="F1826" s="6" t="s">
        <v>44</v>
      </c>
      <c r="G1826" s="6" t="s">
        <v>44</v>
      </c>
      <c r="H1826" s="6" t="s">
        <v>44</v>
      </c>
      <c r="I1826" s="6" t="s">
        <v>44</v>
      </c>
      <c r="J1826" s="6" t="s">
        <v>44</v>
      </c>
      <c r="K1826" s="6" t="s">
        <v>44</v>
      </c>
      <c r="L1826" s="6" t="s">
        <v>44</v>
      </c>
      <c r="M1826" s="6" t="s">
        <v>44</v>
      </c>
    </row>
    <row r="1827" spans="1:11" ht="12.75">
      <c r="A1827" t="s">
        <v>36</v>
      </c>
      <c r="G1827" t="s">
        <v>8</v>
      </c>
      <c r="K1827" s="4">
        <v>37043</v>
      </c>
    </row>
    <row r="1828" spans="7:11" ht="14.25">
      <c r="G1828" t="s">
        <v>10</v>
      </c>
      <c r="K1828" s="8">
        <v>0.375</v>
      </c>
    </row>
    <row r="1830" spans="1:5" ht="12.75">
      <c r="A1830" t="s">
        <v>37</v>
      </c>
      <c r="B1830" s="1" t="s">
        <v>0</v>
      </c>
      <c r="C1830" s="1"/>
      <c r="E1830" t="s">
        <v>6</v>
      </c>
    </row>
    <row r="1831" spans="1:5" ht="12.75">
      <c r="A1831" s="5">
        <v>406500</v>
      </c>
      <c r="B1831" s="1" t="s">
        <v>1</v>
      </c>
      <c r="C1831" s="1" t="s">
        <v>1</v>
      </c>
      <c r="D1831" s="1" t="s">
        <v>4</v>
      </c>
      <c r="E1831" t="s">
        <v>7</v>
      </c>
    </row>
    <row r="1832" spans="1:5" ht="12.75">
      <c r="A1832" s="5">
        <v>612800</v>
      </c>
      <c r="B1832" s="1" t="s">
        <v>2</v>
      </c>
      <c r="C1832" s="1" t="s">
        <v>3</v>
      </c>
      <c r="D1832" s="1" t="s">
        <v>5</v>
      </c>
      <c r="E1832" s="1" t="s">
        <v>3</v>
      </c>
    </row>
    <row r="1833" spans="2:12" ht="12.75">
      <c r="B1833" s="2">
        <f>C1833/2.54</f>
        <v>0.003937007874015748</v>
      </c>
      <c r="C1833" s="2">
        <v>0.01</v>
      </c>
      <c r="D1833">
        <v>0</v>
      </c>
      <c r="E1833" s="2">
        <f>D1833/36.33</f>
        <v>0</v>
      </c>
      <c r="F1833" s="3">
        <f>E1833/C1833</f>
        <v>0</v>
      </c>
      <c r="H1833">
        <v>0</v>
      </c>
      <c r="I1833">
        <v>0</v>
      </c>
      <c r="J1833">
        <v>0</v>
      </c>
      <c r="K1833">
        <v>0</v>
      </c>
      <c r="L1833">
        <v>0</v>
      </c>
    </row>
    <row r="1834" spans="2:12" ht="12.75">
      <c r="B1834" s="2">
        <f>C1834/2.54</f>
        <v>0.003937007874015748</v>
      </c>
      <c r="C1834" s="2">
        <v>0.01</v>
      </c>
      <c r="D1834">
        <v>0</v>
      </c>
      <c r="E1834" s="2">
        <f>D1834/36.33</f>
        <v>0</v>
      </c>
      <c r="F1834" s="3">
        <f>E1834/C1834</f>
        <v>0</v>
      </c>
      <c r="H1834">
        <v>0</v>
      </c>
      <c r="I1834">
        <v>0</v>
      </c>
      <c r="J1834">
        <v>0</v>
      </c>
      <c r="K1834">
        <v>0</v>
      </c>
      <c r="L1834">
        <v>0</v>
      </c>
    </row>
    <row r="1835" spans="2:12" ht="12.75">
      <c r="B1835" s="2">
        <f>C1835/2.54</f>
        <v>0.003937007874015748</v>
      </c>
      <c r="C1835" s="2">
        <v>0.01</v>
      </c>
      <c r="D1835">
        <v>0</v>
      </c>
      <c r="E1835" s="2">
        <f>D1835/36.33</f>
        <v>0</v>
      </c>
      <c r="F1835" s="3">
        <f>E1835/C1835</f>
        <v>0</v>
      </c>
      <c r="H1835">
        <v>0</v>
      </c>
      <c r="I1835">
        <v>0</v>
      </c>
      <c r="J1835">
        <v>0</v>
      </c>
      <c r="K1835">
        <v>0</v>
      </c>
      <c r="L1835">
        <v>0</v>
      </c>
    </row>
    <row r="1836" spans="2:12" ht="12.75">
      <c r="B1836" s="2">
        <f>C1836/2.54</f>
        <v>0.003937007874015748</v>
      </c>
      <c r="C1836" s="2">
        <v>0.01</v>
      </c>
      <c r="D1836">
        <v>0</v>
      </c>
      <c r="E1836" s="2">
        <f>D1836/36.33</f>
        <v>0</v>
      </c>
      <c r="F1836" s="3">
        <f>E1836/C1836</f>
        <v>0</v>
      </c>
      <c r="H1836">
        <v>0</v>
      </c>
      <c r="I1836">
        <v>0</v>
      </c>
      <c r="J1836">
        <v>0</v>
      </c>
      <c r="K1836">
        <v>0</v>
      </c>
      <c r="L1836">
        <v>0</v>
      </c>
    </row>
    <row r="1837" spans="2:12" ht="12.75">
      <c r="B1837" s="2">
        <f>C1837/2.54</f>
        <v>0.003937007874015748</v>
      </c>
      <c r="C1837" s="2">
        <v>0.01</v>
      </c>
      <c r="D1837">
        <v>0</v>
      </c>
      <c r="E1837" s="2">
        <f>D1837/36.33</f>
        <v>0</v>
      </c>
      <c r="F1837" s="3">
        <f>E1837/C1837</f>
        <v>0</v>
      </c>
      <c r="H1837">
        <v>0</v>
      </c>
      <c r="I1837">
        <v>0</v>
      </c>
      <c r="J1837">
        <v>0</v>
      </c>
      <c r="K1837">
        <v>0</v>
      </c>
      <c r="L1837">
        <v>0</v>
      </c>
    </row>
    <row r="1838" spans="6:12" ht="12.75">
      <c r="F1838" s="3"/>
      <c r="H1838">
        <v>0</v>
      </c>
      <c r="I1838">
        <v>0</v>
      </c>
      <c r="J1838">
        <v>0</v>
      </c>
      <c r="K1838">
        <v>0</v>
      </c>
      <c r="L1838">
        <v>0</v>
      </c>
    </row>
    <row r="1839" spans="6:12" ht="12.75">
      <c r="F1839" s="3">
        <f>AVERAGE(F1833:F1837)</f>
        <v>0</v>
      </c>
      <c r="H1839">
        <v>0</v>
      </c>
      <c r="I1839">
        <v>0</v>
      </c>
      <c r="J1839">
        <v>0</v>
      </c>
      <c r="K1839">
        <v>0</v>
      </c>
      <c r="L1839">
        <v>0</v>
      </c>
    </row>
    <row r="1840" spans="8:12" ht="12.75">
      <c r="H1840">
        <v>0</v>
      </c>
      <c r="I1840">
        <v>0</v>
      </c>
      <c r="J1840">
        <v>0</v>
      </c>
      <c r="K1840">
        <v>0</v>
      </c>
      <c r="L1840">
        <v>0</v>
      </c>
    </row>
    <row r="1841" spans="8:12" ht="12.75">
      <c r="H1841">
        <v>0</v>
      </c>
      <c r="I1841">
        <v>0</v>
      </c>
      <c r="J1841">
        <v>0</v>
      </c>
      <c r="K1841">
        <v>0</v>
      </c>
      <c r="L1841">
        <v>0</v>
      </c>
    </row>
    <row r="1842" spans="8:12" ht="12.75">
      <c r="H1842">
        <v>0</v>
      </c>
      <c r="I1842">
        <v>0</v>
      </c>
      <c r="J1842">
        <v>0</v>
      </c>
      <c r="K1842">
        <v>0</v>
      </c>
      <c r="L1842">
        <v>0</v>
      </c>
    </row>
    <row r="1844" spans="1:8" ht="12.75">
      <c r="A1844" t="s">
        <v>11</v>
      </c>
      <c r="D1844" s="2">
        <f>F1839*H1844</f>
        <v>0</v>
      </c>
      <c r="E1844" t="s">
        <v>12</v>
      </c>
      <c r="H1844" s="2">
        <f>AVERAGE(H1833:L1842)</f>
        <v>0</v>
      </c>
    </row>
    <row r="1848" spans="1:5" ht="12.75">
      <c r="A1848" t="s">
        <v>38</v>
      </c>
      <c r="B1848" s="1" t="s">
        <v>0</v>
      </c>
      <c r="C1848" s="1"/>
      <c r="E1848" t="s">
        <v>6</v>
      </c>
    </row>
    <row r="1849" spans="1:5" ht="12.75">
      <c r="A1849" s="5">
        <v>406300</v>
      </c>
      <c r="B1849" s="1" t="s">
        <v>1</v>
      </c>
      <c r="C1849" s="1" t="s">
        <v>1</v>
      </c>
      <c r="D1849" s="1" t="s">
        <v>4</v>
      </c>
      <c r="E1849" t="s">
        <v>7</v>
      </c>
    </row>
    <row r="1850" spans="1:5" ht="12.75">
      <c r="A1850" s="5">
        <v>612800</v>
      </c>
      <c r="B1850" s="1" t="s">
        <v>2</v>
      </c>
      <c r="C1850" s="1" t="s">
        <v>3</v>
      </c>
      <c r="D1850" s="1" t="s">
        <v>5</v>
      </c>
      <c r="E1850" s="1" t="s">
        <v>3</v>
      </c>
    </row>
    <row r="1851" spans="2:12" ht="12.75">
      <c r="B1851" s="2">
        <f>C1851/2.54</f>
        <v>5.511811023622047</v>
      </c>
      <c r="C1851">
        <v>14</v>
      </c>
      <c r="D1851">
        <v>158.8</v>
      </c>
      <c r="E1851" s="2">
        <f>D1851/36.33</f>
        <v>4.371043214973851</v>
      </c>
      <c r="F1851" s="3">
        <f>E1851/C1851</f>
        <v>0.31221737249813225</v>
      </c>
      <c r="H1851">
        <v>0</v>
      </c>
      <c r="I1851">
        <v>0</v>
      </c>
      <c r="J1851">
        <v>0</v>
      </c>
      <c r="K1851">
        <v>0</v>
      </c>
      <c r="L1851">
        <v>8</v>
      </c>
    </row>
    <row r="1852" spans="2:12" ht="12.75">
      <c r="B1852" s="2">
        <f>C1852/2.54</f>
        <v>6.299212598425196</v>
      </c>
      <c r="C1852">
        <v>16</v>
      </c>
      <c r="D1852">
        <v>164.2</v>
      </c>
      <c r="E1852" s="2">
        <f>D1852/36.33</f>
        <v>4.519680704651803</v>
      </c>
      <c r="F1852" s="3">
        <f>E1852/C1852</f>
        <v>0.2824800440407377</v>
      </c>
      <c r="H1852">
        <v>0</v>
      </c>
      <c r="I1852">
        <v>0</v>
      </c>
      <c r="J1852">
        <v>0</v>
      </c>
      <c r="K1852">
        <v>0</v>
      </c>
      <c r="L1852">
        <v>8</v>
      </c>
    </row>
    <row r="1853" spans="2:12" ht="12.75">
      <c r="B1853" s="2">
        <f>C1853/2.54</f>
        <v>4.724409448818897</v>
      </c>
      <c r="C1853">
        <v>12</v>
      </c>
      <c r="D1853">
        <v>146</v>
      </c>
      <c r="E1853" s="2">
        <f>D1853/36.33</f>
        <v>4.018717313515001</v>
      </c>
      <c r="F1853" s="3">
        <f>E1853/C1853</f>
        <v>0.33489310945958345</v>
      </c>
      <c r="H1853">
        <v>0</v>
      </c>
      <c r="I1853">
        <v>0</v>
      </c>
      <c r="J1853">
        <v>0</v>
      </c>
      <c r="K1853">
        <v>0</v>
      </c>
      <c r="L1853">
        <v>9</v>
      </c>
    </row>
    <row r="1854" spans="2:12" ht="12.75">
      <c r="B1854" s="2">
        <f>C1854/2.54</f>
        <v>7.086614173228346</v>
      </c>
      <c r="C1854">
        <v>18</v>
      </c>
      <c r="D1854">
        <v>260.2</v>
      </c>
      <c r="E1854" s="2">
        <f>D1854/36.33</f>
        <v>7.162124965593174</v>
      </c>
      <c r="F1854" s="3">
        <f>E1854/C1854</f>
        <v>0.397895831421843</v>
      </c>
      <c r="H1854">
        <v>0</v>
      </c>
      <c r="I1854">
        <v>0</v>
      </c>
      <c r="J1854">
        <v>0</v>
      </c>
      <c r="K1854">
        <v>0</v>
      </c>
      <c r="L1854">
        <v>9</v>
      </c>
    </row>
    <row r="1855" spans="2:12" ht="12.75">
      <c r="B1855" s="2">
        <f>C1855/2.54</f>
        <v>5.118110236220472</v>
      </c>
      <c r="C1855">
        <v>13</v>
      </c>
      <c r="D1855">
        <v>119.4</v>
      </c>
      <c r="E1855" s="2">
        <f>D1855/36.33</f>
        <v>3.28654004954583</v>
      </c>
      <c r="F1855" s="3">
        <f>E1855/C1855</f>
        <v>0.25281077304198696</v>
      </c>
      <c r="H1855">
        <v>0</v>
      </c>
      <c r="I1855">
        <v>0</v>
      </c>
      <c r="J1855">
        <v>0</v>
      </c>
      <c r="K1855">
        <v>0</v>
      </c>
      <c r="L1855">
        <v>9</v>
      </c>
    </row>
    <row r="1856" spans="6:12" ht="12.75">
      <c r="F1856" s="3"/>
      <c r="H1856">
        <v>0</v>
      </c>
      <c r="I1856">
        <v>0</v>
      </c>
      <c r="J1856">
        <v>0</v>
      </c>
      <c r="K1856">
        <v>11</v>
      </c>
      <c r="L1856">
        <v>7</v>
      </c>
    </row>
    <row r="1857" spans="6:12" ht="12.75">
      <c r="F1857" s="3">
        <f>AVERAGE(F1851:F1855)</f>
        <v>0.3160594260924567</v>
      </c>
      <c r="H1857">
        <v>0</v>
      </c>
      <c r="I1857">
        <v>0</v>
      </c>
      <c r="J1857">
        <v>0</v>
      </c>
      <c r="K1857">
        <v>11</v>
      </c>
      <c r="L1857">
        <v>8</v>
      </c>
    </row>
    <row r="1858" spans="8:12" ht="12.75">
      <c r="H1858">
        <v>0</v>
      </c>
      <c r="I1858">
        <v>0</v>
      </c>
      <c r="J1858">
        <v>0</v>
      </c>
      <c r="K1858">
        <v>12</v>
      </c>
      <c r="L1858">
        <v>8</v>
      </c>
    </row>
    <row r="1859" spans="8:12" ht="12.75">
      <c r="H1859">
        <v>0</v>
      </c>
      <c r="I1859">
        <v>0</v>
      </c>
      <c r="J1859">
        <v>0</v>
      </c>
      <c r="K1859">
        <v>10</v>
      </c>
      <c r="L1859">
        <v>9</v>
      </c>
    </row>
    <row r="1860" spans="8:12" ht="12.75">
      <c r="H1860">
        <v>0</v>
      </c>
      <c r="I1860">
        <v>0</v>
      </c>
      <c r="J1860">
        <v>0</v>
      </c>
      <c r="K1860">
        <v>7</v>
      </c>
      <c r="L1860">
        <v>9</v>
      </c>
    </row>
    <row r="1862" spans="1:8" ht="12.75">
      <c r="A1862" t="s">
        <v>11</v>
      </c>
      <c r="D1862" s="2">
        <f>F1857*H1862</f>
        <v>0.8533604504496332</v>
      </c>
      <c r="E1862" t="s">
        <v>12</v>
      </c>
      <c r="H1862" s="2">
        <f>AVERAGE(H1851:L1860)</f>
        <v>2.7</v>
      </c>
    </row>
    <row r="1866" spans="1:5" ht="12.75">
      <c r="A1866" t="s">
        <v>39</v>
      </c>
      <c r="B1866" s="1" t="s">
        <v>0</v>
      </c>
      <c r="C1866" s="1"/>
      <c r="E1866" t="s">
        <v>6</v>
      </c>
    </row>
    <row r="1867" spans="1:5" ht="12.75">
      <c r="A1867" s="5">
        <v>406100</v>
      </c>
      <c r="B1867" s="1" t="s">
        <v>1</v>
      </c>
      <c r="C1867" s="1" t="s">
        <v>1</v>
      </c>
      <c r="D1867" s="1" t="s">
        <v>4</v>
      </c>
      <c r="E1867" t="s">
        <v>7</v>
      </c>
    </row>
    <row r="1868" spans="1:5" ht="12.75">
      <c r="A1868" s="5">
        <v>612800</v>
      </c>
      <c r="B1868" s="1" t="s">
        <v>2</v>
      </c>
      <c r="C1868" s="1" t="s">
        <v>3</v>
      </c>
      <c r="D1868" s="1" t="s">
        <v>5</v>
      </c>
      <c r="E1868" s="1" t="s">
        <v>3</v>
      </c>
    </row>
    <row r="1869" spans="2:12" ht="12.75">
      <c r="B1869" s="2">
        <f>C1869/2.54</f>
        <v>8.661417322834646</v>
      </c>
      <c r="C1869">
        <v>22</v>
      </c>
      <c r="D1869">
        <v>195.7</v>
      </c>
      <c r="E1869" s="2">
        <f>D1869/36.33</f>
        <v>5.3867327277731905</v>
      </c>
      <c r="F1869" s="3">
        <f>E1869/C1869</f>
        <v>0.2448514876260541</v>
      </c>
      <c r="H1869">
        <v>0</v>
      </c>
      <c r="I1869">
        <v>0</v>
      </c>
      <c r="J1869">
        <v>0</v>
      </c>
      <c r="K1869">
        <v>0</v>
      </c>
      <c r="L1869">
        <v>8</v>
      </c>
    </row>
    <row r="1870" spans="2:12" ht="12.75">
      <c r="B1870" s="2">
        <f>C1870/2.54</f>
        <v>7.086614173228346</v>
      </c>
      <c r="C1870">
        <v>18</v>
      </c>
      <c r="D1870">
        <v>167.6</v>
      </c>
      <c r="E1870" s="2">
        <f>D1870/36.33</f>
        <v>4.6132672722268095</v>
      </c>
      <c r="F1870" s="3">
        <f>E1870/C1870</f>
        <v>0.25629262623482274</v>
      </c>
      <c r="H1870">
        <v>0</v>
      </c>
      <c r="I1870">
        <v>0</v>
      </c>
      <c r="J1870">
        <v>0</v>
      </c>
      <c r="K1870">
        <v>0</v>
      </c>
      <c r="L1870">
        <v>11</v>
      </c>
    </row>
    <row r="1871" spans="2:12" ht="12.75">
      <c r="B1871" s="2">
        <f>C1871/2.54</f>
        <v>5.905511811023622</v>
      </c>
      <c r="C1871">
        <v>15</v>
      </c>
      <c r="D1871">
        <v>81.9</v>
      </c>
      <c r="E1871" s="2">
        <f>D1871/36.33</f>
        <v>2.254335260115607</v>
      </c>
      <c r="F1871" s="3">
        <f>E1871/C1871</f>
        <v>0.15028901734104047</v>
      </c>
      <c r="H1871">
        <v>0</v>
      </c>
      <c r="I1871">
        <v>0</v>
      </c>
      <c r="J1871">
        <v>0</v>
      </c>
      <c r="K1871">
        <v>0</v>
      </c>
      <c r="L1871">
        <v>17</v>
      </c>
    </row>
    <row r="1872" spans="2:12" ht="12.75">
      <c r="B1872" s="2">
        <f>C1872/2.54</f>
        <v>6.299212598425196</v>
      </c>
      <c r="C1872">
        <v>16</v>
      </c>
      <c r="D1872">
        <v>81</v>
      </c>
      <c r="E1872" s="2">
        <f>D1872/36.33</f>
        <v>2.2295623451692816</v>
      </c>
      <c r="F1872" s="3">
        <f>E1872/C1872</f>
        <v>0.1393476465730801</v>
      </c>
      <c r="H1872">
        <v>0</v>
      </c>
      <c r="I1872">
        <v>0</v>
      </c>
      <c r="J1872">
        <v>0</v>
      </c>
      <c r="K1872">
        <v>0</v>
      </c>
      <c r="L1872">
        <v>18</v>
      </c>
    </row>
    <row r="1873" spans="2:12" ht="12.75">
      <c r="B1873" s="2">
        <f>C1873/2.54</f>
        <v>3.937007874015748</v>
      </c>
      <c r="C1873">
        <v>10</v>
      </c>
      <c r="D1873">
        <v>124.4</v>
      </c>
      <c r="E1873" s="2">
        <f>D1873/36.33</f>
        <v>3.4241673548031932</v>
      </c>
      <c r="F1873" s="3">
        <f>E1873/C1873</f>
        <v>0.3424167354803193</v>
      </c>
      <c r="H1873">
        <v>0</v>
      </c>
      <c r="I1873">
        <v>0</v>
      </c>
      <c r="J1873">
        <v>0</v>
      </c>
      <c r="K1873">
        <v>0</v>
      </c>
      <c r="L1873">
        <v>18</v>
      </c>
    </row>
    <row r="1874" spans="6:12" ht="12.75">
      <c r="F1874" s="3"/>
      <c r="H1874">
        <v>0</v>
      </c>
      <c r="I1874">
        <v>0</v>
      </c>
      <c r="J1874">
        <v>0</v>
      </c>
      <c r="K1874">
        <v>10</v>
      </c>
      <c r="L1874">
        <v>14</v>
      </c>
    </row>
    <row r="1875" spans="6:12" ht="12.75">
      <c r="F1875" s="3">
        <f>AVERAGE(F1869:F1873)</f>
        <v>0.22663950265106333</v>
      </c>
      <c r="H1875">
        <v>0</v>
      </c>
      <c r="I1875">
        <v>0</v>
      </c>
      <c r="J1875">
        <v>0</v>
      </c>
      <c r="K1875">
        <v>11</v>
      </c>
      <c r="L1875">
        <v>11</v>
      </c>
    </row>
    <row r="1876" spans="8:12" ht="12.75">
      <c r="H1876">
        <v>0</v>
      </c>
      <c r="I1876">
        <v>0</v>
      </c>
      <c r="J1876">
        <v>0</v>
      </c>
      <c r="K1876">
        <v>16</v>
      </c>
      <c r="L1876">
        <v>6</v>
      </c>
    </row>
    <row r="1877" spans="8:12" ht="12.75">
      <c r="H1877">
        <v>0</v>
      </c>
      <c r="I1877">
        <v>0</v>
      </c>
      <c r="J1877">
        <v>0</v>
      </c>
      <c r="K1877">
        <v>10</v>
      </c>
      <c r="L1877">
        <v>0</v>
      </c>
    </row>
    <row r="1878" spans="8:12" ht="12.75">
      <c r="H1878">
        <v>0</v>
      </c>
      <c r="I1878">
        <v>0</v>
      </c>
      <c r="J1878">
        <v>0</v>
      </c>
      <c r="K1878">
        <v>10</v>
      </c>
      <c r="L1878">
        <v>0</v>
      </c>
    </row>
    <row r="1880" spans="1:8" ht="12.75">
      <c r="A1880" t="s">
        <v>11</v>
      </c>
      <c r="D1880" s="2">
        <f>F1875*H1880</f>
        <v>0.7252464084834027</v>
      </c>
      <c r="E1880" t="s">
        <v>12</v>
      </c>
      <c r="H1880" s="3">
        <f>AVERAGE(H1869:L1878)</f>
        <v>3.2</v>
      </c>
    </row>
    <row r="1884" spans="1:5" ht="12.75">
      <c r="A1884" t="s">
        <v>40</v>
      </c>
      <c r="B1884" s="1" t="s">
        <v>0</v>
      </c>
      <c r="C1884" s="1"/>
      <c r="E1884" t="s">
        <v>6</v>
      </c>
    </row>
    <row r="1885" spans="1:5" ht="12.75">
      <c r="A1885" s="5">
        <v>405900</v>
      </c>
      <c r="B1885" s="1" t="s">
        <v>1</v>
      </c>
      <c r="C1885" s="1" t="s">
        <v>1</v>
      </c>
      <c r="D1885" s="1" t="s">
        <v>4</v>
      </c>
      <c r="E1885" t="s">
        <v>7</v>
      </c>
    </row>
    <row r="1886" spans="1:5" ht="12.75">
      <c r="A1886" s="5">
        <v>612800</v>
      </c>
      <c r="B1886" s="1" t="s">
        <v>2</v>
      </c>
      <c r="C1886" s="1" t="s">
        <v>3</v>
      </c>
      <c r="D1886" s="1" t="s">
        <v>5</v>
      </c>
      <c r="E1886" s="1" t="s">
        <v>3</v>
      </c>
    </row>
    <row r="1887" spans="2:12" ht="12.75">
      <c r="B1887" s="2">
        <f>C1887/2.54</f>
        <v>7.480314960629921</v>
      </c>
      <c r="C1887">
        <v>19</v>
      </c>
      <c r="D1887">
        <v>130.7</v>
      </c>
      <c r="E1887" s="2">
        <f>D1887/36.33</f>
        <v>3.59757775942747</v>
      </c>
      <c r="F1887" s="3">
        <f>E1887/C1887</f>
        <v>0.1893461978646037</v>
      </c>
      <c r="H1887">
        <v>0</v>
      </c>
      <c r="I1887">
        <v>0</v>
      </c>
      <c r="J1887">
        <v>0</v>
      </c>
      <c r="K1887">
        <v>8</v>
      </c>
      <c r="L1887">
        <v>13</v>
      </c>
    </row>
    <row r="1888" spans="2:12" ht="12.75">
      <c r="B1888" s="2">
        <f>C1888/2.54</f>
        <v>5.905511811023622</v>
      </c>
      <c r="C1888">
        <v>15</v>
      </c>
      <c r="D1888">
        <v>154.8</v>
      </c>
      <c r="E1888" s="2">
        <f>D1888/36.33</f>
        <v>4.260941370767961</v>
      </c>
      <c r="F1888" s="3">
        <f>E1888/C1888</f>
        <v>0.2840627580511974</v>
      </c>
      <c r="H1888">
        <v>0</v>
      </c>
      <c r="I1888">
        <v>0</v>
      </c>
      <c r="J1888">
        <v>0</v>
      </c>
      <c r="K1888">
        <v>10</v>
      </c>
      <c r="L1888">
        <v>14</v>
      </c>
    </row>
    <row r="1889" spans="2:12" ht="12.75">
      <c r="B1889" s="2">
        <f>C1889/2.54</f>
        <v>6.692913385826771</v>
      </c>
      <c r="C1889">
        <v>17</v>
      </c>
      <c r="D1889">
        <v>186.8</v>
      </c>
      <c r="E1889" s="2">
        <f>D1889/36.33</f>
        <v>5.1417561244150845</v>
      </c>
      <c r="F1889" s="3">
        <f>E1889/C1889</f>
        <v>0.302456242612652</v>
      </c>
      <c r="H1889">
        <v>0</v>
      </c>
      <c r="I1889">
        <v>0</v>
      </c>
      <c r="J1889">
        <v>0</v>
      </c>
      <c r="K1889">
        <v>12</v>
      </c>
      <c r="L1889">
        <v>13</v>
      </c>
    </row>
    <row r="1890" spans="2:12" ht="12.75">
      <c r="B1890" s="2">
        <f>C1890/2.54</f>
        <v>9.05511811023622</v>
      </c>
      <c r="C1890">
        <v>23</v>
      </c>
      <c r="D1890">
        <v>367.5</v>
      </c>
      <c r="E1890" s="2">
        <f>D1890/36.33</f>
        <v>10.115606936416185</v>
      </c>
      <c r="F1890" s="3">
        <f>E1890/C1890</f>
        <v>0.43980899723548633</v>
      </c>
      <c r="H1890">
        <v>0</v>
      </c>
      <c r="I1890">
        <v>0</v>
      </c>
      <c r="J1890">
        <v>0</v>
      </c>
      <c r="K1890">
        <v>11</v>
      </c>
      <c r="L1890">
        <v>15</v>
      </c>
    </row>
    <row r="1891" spans="2:12" ht="12.75">
      <c r="B1891" s="2">
        <f>C1891/2.54</f>
        <v>7.874015748031496</v>
      </c>
      <c r="C1891">
        <v>20</v>
      </c>
      <c r="D1891">
        <v>164.2</v>
      </c>
      <c r="E1891" s="2">
        <f>D1891/36.33</f>
        <v>4.519680704651803</v>
      </c>
      <c r="F1891" s="3">
        <f>E1891/C1891</f>
        <v>0.22598403523259014</v>
      </c>
      <c r="H1891">
        <v>0</v>
      </c>
      <c r="I1891">
        <v>0</v>
      </c>
      <c r="J1891">
        <v>0</v>
      </c>
      <c r="K1891">
        <v>11</v>
      </c>
      <c r="L1891">
        <v>19</v>
      </c>
    </row>
    <row r="1892" spans="6:12" ht="12.75">
      <c r="F1892" s="3"/>
      <c r="H1892">
        <v>0</v>
      </c>
      <c r="I1892">
        <v>0</v>
      </c>
      <c r="J1892">
        <v>8</v>
      </c>
      <c r="K1892">
        <v>12</v>
      </c>
      <c r="L1892">
        <v>19</v>
      </c>
    </row>
    <row r="1893" spans="6:12" ht="12.75">
      <c r="F1893" s="3">
        <f>AVERAGE(F1887:F1891)</f>
        <v>0.2883316461993059</v>
      </c>
      <c r="H1893">
        <v>0</v>
      </c>
      <c r="I1893">
        <v>0</v>
      </c>
      <c r="J1893">
        <v>8</v>
      </c>
      <c r="K1893">
        <v>11</v>
      </c>
      <c r="L1893">
        <v>21</v>
      </c>
    </row>
    <row r="1894" spans="8:12" ht="12.75">
      <c r="H1894">
        <v>0</v>
      </c>
      <c r="I1894">
        <v>0</v>
      </c>
      <c r="J1894">
        <v>7</v>
      </c>
      <c r="K1894">
        <v>12</v>
      </c>
      <c r="L1894">
        <v>22</v>
      </c>
    </row>
    <row r="1895" spans="8:12" ht="12.75">
      <c r="H1895">
        <v>0</v>
      </c>
      <c r="I1895">
        <v>0</v>
      </c>
      <c r="J1895">
        <v>6</v>
      </c>
      <c r="K1895">
        <v>10</v>
      </c>
      <c r="L1895">
        <v>17</v>
      </c>
    </row>
    <row r="1896" spans="8:12" ht="12.75">
      <c r="H1896">
        <v>0</v>
      </c>
      <c r="I1896">
        <v>0</v>
      </c>
      <c r="J1896">
        <v>6</v>
      </c>
      <c r="K1896">
        <v>13</v>
      </c>
      <c r="L1896">
        <v>19</v>
      </c>
    </row>
    <row r="1898" spans="1:8" ht="12.75">
      <c r="A1898" t="s">
        <v>11</v>
      </c>
      <c r="D1898" s="2">
        <f>F1893*H1898</f>
        <v>1.8280226369035995</v>
      </c>
      <c r="E1898" t="s">
        <v>12</v>
      </c>
      <c r="H1898" s="2">
        <f>AVERAGE(H1887:L1896)</f>
        <v>6.34</v>
      </c>
    </row>
    <row r="1902" spans="1:5" ht="12.75">
      <c r="A1902" t="s">
        <v>41</v>
      </c>
      <c r="B1902" s="1" t="s">
        <v>0</v>
      </c>
      <c r="C1902" s="1"/>
      <c r="E1902" t="s">
        <v>6</v>
      </c>
    </row>
    <row r="1903" spans="1:5" ht="12.75">
      <c r="A1903" s="5">
        <v>405700</v>
      </c>
      <c r="B1903" s="1" t="s">
        <v>1</v>
      </c>
      <c r="C1903" s="1" t="s">
        <v>1</v>
      </c>
      <c r="D1903" s="1" t="s">
        <v>4</v>
      </c>
      <c r="E1903" t="s">
        <v>7</v>
      </c>
    </row>
    <row r="1904" spans="1:5" ht="12.75">
      <c r="A1904" s="5">
        <v>612800</v>
      </c>
      <c r="B1904" s="1" t="s">
        <v>2</v>
      </c>
      <c r="C1904" s="1" t="s">
        <v>3</v>
      </c>
      <c r="D1904" s="1" t="s">
        <v>5</v>
      </c>
      <c r="E1904" s="1" t="s">
        <v>3</v>
      </c>
    </row>
    <row r="1905" spans="2:12" ht="12.75">
      <c r="B1905" s="2">
        <f>C1905/2.54</f>
        <v>5.118110236220472</v>
      </c>
      <c r="C1905">
        <v>13</v>
      </c>
      <c r="D1905">
        <v>137.7</v>
      </c>
      <c r="E1905" s="2">
        <f>D1905/36.33</f>
        <v>3.7902559867877788</v>
      </c>
      <c r="F1905" s="3">
        <f>E1905/C1905</f>
        <v>0.2915581528298291</v>
      </c>
      <c r="H1905">
        <v>0</v>
      </c>
      <c r="I1905">
        <v>0</v>
      </c>
      <c r="J1905">
        <v>0</v>
      </c>
      <c r="K1905">
        <v>10</v>
      </c>
      <c r="L1905">
        <v>7</v>
      </c>
    </row>
    <row r="1906" spans="2:12" ht="12.75">
      <c r="B1906" s="2">
        <f>C1906/2.54</f>
        <v>5.905511811023622</v>
      </c>
      <c r="C1906">
        <v>15</v>
      </c>
      <c r="D1906">
        <v>187.6</v>
      </c>
      <c r="E1906" s="2">
        <f>D1906/36.33</f>
        <v>5.163776493256262</v>
      </c>
      <c r="F1906" s="3">
        <f>E1906/C1906</f>
        <v>0.34425176621708414</v>
      </c>
      <c r="H1906">
        <v>0</v>
      </c>
      <c r="I1906">
        <v>0</v>
      </c>
      <c r="J1906">
        <v>0</v>
      </c>
      <c r="K1906">
        <v>11</v>
      </c>
      <c r="L1906">
        <v>8</v>
      </c>
    </row>
    <row r="1907" spans="2:12" ht="12.75">
      <c r="B1907" s="2">
        <f>C1907/2.54</f>
        <v>4.724409448818897</v>
      </c>
      <c r="C1907">
        <v>12</v>
      </c>
      <c r="D1907">
        <v>124.9</v>
      </c>
      <c r="E1907" s="2">
        <f>D1907/36.33</f>
        <v>3.4379300853289294</v>
      </c>
      <c r="F1907" s="3">
        <f>E1907/C1907</f>
        <v>0.28649417377741077</v>
      </c>
      <c r="H1907">
        <v>0</v>
      </c>
      <c r="I1907">
        <v>0</v>
      </c>
      <c r="J1907">
        <v>0</v>
      </c>
      <c r="K1907">
        <v>10</v>
      </c>
      <c r="L1907">
        <v>9</v>
      </c>
    </row>
    <row r="1908" spans="2:12" ht="12.75">
      <c r="B1908" s="2">
        <f>C1908/2.54</f>
        <v>5.511811023622047</v>
      </c>
      <c r="C1908">
        <v>14</v>
      </c>
      <c r="D1908">
        <v>140.2</v>
      </c>
      <c r="E1908" s="2">
        <f>D1908/36.33</f>
        <v>3.85906963941646</v>
      </c>
      <c r="F1908" s="3">
        <f>E1908/C1908</f>
        <v>0.27564783138689003</v>
      </c>
      <c r="H1908">
        <v>0</v>
      </c>
      <c r="I1908">
        <v>0</v>
      </c>
      <c r="J1908">
        <v>0</v>
      </c>
      <c r="K1908">
        <v>8</v>
      </c>
      <c r="L1908">
        <v>11</v>
      </c>
    </row>
    <row r="1909" spans="2:12" ht="12.75">
      <c r="B1909" s="2">
        <f>C1909/2.54</f>
        <v>5.511811023622047</v>
      </c>
      <c r="C1909">
        <v>14</v>
      </c>
      <c r="D1909">
        <v>157.9</v>
      </c>
      <c r="E1909" s="2">
        <f>D1909/36.33</f>
        <v>4.346270300027526</v>
      </c>
      <c r="F1909" s="3">
        <f>E1909/C1909</f>
        <v>0.31044787857339473</v>
      </c>
      <c r="H1909">
        <v>0</v>
      </c>
      <c r="I1909">
        <v>0</v>
      </c>
      <c r="J1909">
        <v>0</v>
      </c>
      <c r="K1909">
        <v>7</v>
      </c>
      <c r="L1909">
        <v>14</v>
      </c>
    </row>
    <row r="1910" spans="6:12" ht="12.75">
      <c r="F1910" s="3"/>
      <c r="H1910">
        <v>0</v>
      </c>
      <c r="I1910">
        <v>0</v>
      </c>
      <c r="J1910">
        <v>0</v>
      </c>
      <c r="K1910">
        <v>10</v>
      </c>
      <c r="L1910">
        <v>12</v>
      </c>
    </row>
    <row r="1911" spans="6:12" ht="12.75">
      <c r="F1911" s="3">
        <f>AVERAGE(F1905:F1909)</f>
        <v>0.30167996055692176</v>
      </c>
      <c r="H1911">
        <v>0</v>
      </c>
      <c r="I1911">
        <v>0</v>
      </c>
      <c r="J1911">
        <v>0</v>
      </c>
      <c r="K1911">
        <v>10</v>
      </c>
      <c r="L1911">
        <v>12</v>
      </c>
    </row>
    <row r="1912" spans="8:12" ht="12.75">
      <c r="H1912">
        <v>0</v>
      </c>
      <c r="I1912">
        <v>0</v>
      </c>
      <c r="J1912">
        <v>0</v>
      </c>
      <c r="K1912">
        <v>7</v>
      </c>
      <c r="L1912">
        <v>12</v>
      </c>
    </row>
    <row r="1913" spans="8:12" ht="12.75">
      <c r="H1913">
        <v>0</v>
      </c>
      <c r="I1913">
        <v>0</v>
      </c>
      <c r="J1913">
        <v>0</v>
      </c>
      <c r="K1913">
        <v>7</v>
      </c>
      <c r="L1913">
        <v>15</v>
      </c>
    </row>
    <row r="1914" spans="8:12" ht="12.75">
      <c r="H1914">
        <v>0</v>
      </c>
      <c r="I1914">
        <v>0</v>
      </c>
      <c r="J1914">
        <v>0</v>
      </c>
      <c r="K1914">
        <v>9</v>
      </c>
      <c r="L1914">
        <v>15</v>
      </c>
    </row>
    <row r="1916" spans="1:8" ht="12.75">
      <c r="A1916" t="s">
        <v>11</v>
      </c>
      <c r="D1916" s="2">
        <f>F1911*H1916</f>
        <v>1.2308542390722408</v>
      </c>
      <c r="E1916" t="s">
        <v>12</v>
      </c>
      <c r="H1916" s="2">
        <f>AVERAGE(H1905:L1914)</f>
        <v>4.08</v>
      </c>
    </row>
    <row r="1920" spans="1:5" ht="12.75">
      <c r="A1920" t="s">
        <v>42</v>
      </c>
      <c r="B1920" s="1" t="s">
        <v>0</v>
      </c>
      <c r="C1920" s="1"/>
      <c r="E1920" t="s">
        <v>6</v>
      </c>
    </row>
    <row r="1921" spans="1:5" ht="12.75">
      <c r="A1921" s="5">
        <v>405570</v>
      </c>
      <c r="B1921" s="1" t="s">
        <v>1</v>
      </c>
      <c r="C1921" s="1" t="s">
        <v>1</v>
      </c>
      <c r="D1921" s="1" t="s">
        <v>4</v>
      </c>
      <c r="E1921" t="s">
        <v>7</v>
      </c>
    </row>
    <row r="1922" spans="1:5" ht="12.75">
      <c r="A1922" s="5">
        <v>612800</v>
      </c>
      <c r="B1922" s="1" t="s">
        <v>2</v>
      </c>
      <c r="C1922" s="1" t="s">
        <v>3</v>
      </c>
      <c r="D1922" s="1" t="s">
        <v>5</v>
      </c>
      <c r="E1922" s="1" t="s">
        <v>3</v>
      </c>
    </row>
    <row r="1923" spans="2:12" ht="12.75">
      <c r="B1923" s="2">
        <f>C1923/2.54</f>
        <v>0.003937007874015748</v>
      </c>
      <c r="C1923" s="2">
        <v>0.01</v>
      </c>
      <c r="D1923">
        <v>0</v>
      </c>
      <c r="E1923" s="2">
        <f>D1923/36.33</f>
        <v>0</v>
      </c>
      <c r="F1923" s="3">
        <f>E1923/C1923</f>
        <v>0</v>
      </c>
      <c r="H1923">
        <v>0</v>
      </c>
      <c r="I1923">
        <v>0</v>
      </c>
      <c r="J1923">
        <v>0</v>
      </c>
      <c r="K1923">
        <v>0</v>
      </c>
      <c r="L1923">
        <v>0</v>
      </c>
    </row>
    <row r="1924" spans="2:12" ht="12.75">
      <c r="B1924" s="2">
        <f>C1924/2.54</f>
        <v>0.003937007874015748</v>
      </c>
      <c r="C1924" s="2">
        <v>0.01</v>
      </c>
      <c r="D1924">
        <v>0</v>
      </c>
      <c r="E1924" s="2">
        <f>D1924/36.33</f>
        <v>0</v>
      </c>
      <c r="F1924" s="3">
        <f>E1924/C1924</f>
        <v>0</v>
      </c>
      <c r="H1924">
        <v>0</v>
      </c>
      <c r="I1924">
        <v>0</v>
      </c>
      <c r="J1924">
        <v>0</v>
      </c>
      <c r="K1924">
        <v>0</v>
      </c>
      <c r="L1924">
        <v>0</v>
      </c>
    </row>
    <row r="1925" spans="2:12" ht="12.75">
      <c r="B1925" s="2">
        <f>C1925/2.54</f>
        <v>0.003937007874015748</v>
      </c>
      <c r="C1925" s="2">
        <v>0.01</v>
      </c>
      <c r="D1925">
        <v>0</v>
      </c>
      <c r="E1925" s="2">
        <f>D1925/36.33</f>
        <v>0</v>
      </c>
      <c r="F1925" s="3">
        <f>E1925/C1925</f>
        <v>0</v>
      </c>
      <c r="H1925">
        <v>0</v>
      </c>
      <c r="I1925">
        <v>0</v>
      </c>
      <c r="J1925">
        <v>0</v>
      </c>
      <c r="K1925">
        <v>0</v>
      </c>
      <c r="L1925">
        <v>0</v>
      </c>
    </row>
    <row r="1926" spans="2:12" ht="12.75">
      <c r="B1926" s="2">
        <f>C1926/2.54</f>
        <v>0.003937007874015748</v>
      </c>
      <c r="C1926" s="2">
        <v>0.01</v>
      </c>
      <c r="D1926">
        <v>0</v>
      </c>
      <c r="E1926" s="2">
        <f>D1926/36.33</f>
        <v>0</v>
      </c>
      <c r="F1926" s="3">
        <f>E1926/C1926</f>
        <v>0</v>
      </c>
      <c r="H1926">
        <v>0</v>
      </c>
      <c r="I1926">
        <v>0</v>
      </c>
      <c r="J1926">
        <v>0</v>
      </c>
      <c r="K1926">
        <v>0</v>
      </c>
      <c r="L1926">
        <v>0</v>
      </c>
    </row>
    <row r="1927" spans="2:12" ht="12.75">
      <c r="B1927" s="2">
        <f>C1927/2.54</f>
        <v>0.003937007874015748</v>
      </c>
      <c r="C1927" s="2">
        <v>0.01</v>
      </c>
      <c r="D1927">
        <v>0</v>
      </c>
      <c r="E1927" s="2">
        <f>D1927/36.33</f>
        <v>0</v>
      </c>
      <c r="F1927" s="3">
        <f>E1927/C1927</f>
        <v>0</v>
      </c>
      <c r="H1927">
        <v>0</v>
      </c>
      <c r="I1927">
        <v>0</v>
      </c>
      <c r="J1927">
        <v>0</v>
      </c>
      <c r="K1927">
        <v>0</v>
      </c>
      <c r="L1927">
        <v>0</v>
      </c>
    </row>
    <row r="1928" spans="6:12" ht="12.75">
      <c r="F1928" s="3"/>
      <c r="H1928">
        <v>0</v>
      </c>
      <c r="I1928">
        <v>0</v>
      </c>
      <c r="J1928">
        <v>0</v>
      </c>
      <c r="K1928">
        <v>0</v>
      </c>
      <c r="L1928">
        <v>0</v>
      </c>
    </row>
    <row r="1929" spans="6:12" ht="12.75">
      <c r="F1929" s="3">
        <f>AVERAGE(F1923:F1927)</f>
        <v>0</v>
      </c>
      <c r="H1929">
        <v>0</v>
      </c>
      <c r="I1929">
        <v>0</v>
      </c>
      <c r="J1929">
        <v>0</v>
      </c>
      <c r="K1929">
        <v>0</v>
      </c>
      <c r="L1929">
        <v>0</v>
      </c>
    </row>
    <row r="1930" spans="8:12" ht="12.75">
      <c r="H1930">
        <v>0</v>
      </c>
      <c r="I1930">
        <v>0</v>
      </c>
      <c r="J1930">
        <v>0</v>
      </c>
      <c r="K1930">
        <v>0</v>
      </c>
      <c r="L1930">
        <v>0</v>
      </c>
    </row>
    <row r="1931" spans="8:12" ht="12.75">
      <c r="H1931">
        <v>0</v>
      </c>
      <c r="I1931">
        <v>0</v>
      </c>
      <c r="J1931">
        <v>0</v>
      </c>
      <c r="K1931">
        <v>0</v>
      </c>
      <c r="L1931">
        <v>0</v>
      </c>
    </row>
    <row r="1932" spans="8:12" ht="12.75">
      <c r="H1932">
        <v>0</v>
      </c>
      <c r="I1932">
        <v>0</v>
      </c>
      <c r="J1932">
        <v>0</v>
      </c>
      <c r="K1932">
        <v>0</v>
      </c>
      <c r="L1932">
        <v>0</v>
      </c>
    </row>
    <row r="1934" spans="1:8" ht="12.75">
      <c r="A1934" t="s">
        <v>11</v>
      </c>
      <c r="D1934" s="2">
        <f>F1929*H1934</f>
        <v>0</v>
      </c>
      <c r="E1934" t="s">
        <v>12</v>
      </c>
      <c r="H1934" s="2">
        <f>AVERAGE(H1923:L1932)</f>
        <v>0</v>
      </c>
    </row>
    <row r="1937" spans="1:7" ht="12.75">
      <c r="A1937" t="s">
        <v>43</v>
      </c>
      <c r="E1937" s="2">
        <f>(D1934+D1916+D1898+D1880+D1862+D1844)/6</f>
        <v>0.772913955818146</v>
      </c>
      <c r="F1937" t="s">
        <v>12</v>
      </c>
      <c r="G1937" s="4">
        <v>37048</v>
      </c>
    </row>
    <row r="1938" ht="12.75">
      <c r="E1938" s="3">
        <f>(F1929+F1911+F1893+F1875+F1857+F1839)/6</f>
        <v>0.18878508924995796</v>
      </c>
    </row>
    <row r="1939" ht="12.75">
      <c r="E1939" s="2">
        <f>(H1934+H1916+H1898+H1880+H1862+H1844)/6</f>
        <v>2.72</v>
      </c>
    </row>
    <row r="1940" spans="1:13" ht="12.75">
      <c r="A1940" s="6" t="s">
        <v>44</v>
      </c>
      <c r="B1940" s="6" t="s">
        <v>44</v>
      </c>
      <c r="C1940" s="6" t="s">
        <v>44</v>
      </c>
      <c r="D1940" s="6" t="s">
        <v>44</v>
      </c>
      <c r="E1940" s="6" t="s">
        <v>44</v>
      </c>
      <c r="F1940" s="6" t="s">
        <v>44</v>
      </c>
      <c r="G1940" s="6" t="s">
        <v>44</v>
      </c>
      <c r="H1940" s="6" t="s">
        <v>44</v>
      </c>
      <c r="I1940" s="6" t="s">
        <v>44</v>
      </c>
      <c r="J1940" s="6" t="s">
        <v>44</v>
      </c>
      <c r="K1940" s="6" t="s">
        <v>44</v>
      </c>
      <c r="L1940" s="6" t="s">
        <v>44</v>
      </c>
      <c r="M1940" s="6" t="s">
        <v>44</v>
      </c>
    </row>
    <row r="1941" spans="1:11" ht="12.75">
      <c r="A1941" t="s">
        <v>36</v>
      </c>
      <c r="G1941" t="s">
        <v>8</v>
      </c>
      <c r="K1941" s="4">
        <v>37049</v>
      </c>
    </row>
    <row r="1942" spans="7:11" ht="14.25">
      <c r="G1942" t="s">
        <v>10</v>
      </c>
      <c r="K1942" s="8">
        <v>0.375</v>
      </c>
    </row>
    <row r="1944" spans="1:5" ht="12.75">
      <c r="A1944" t="s">
        <v>37</v>
      </c>
      <c r="B1944" s="1" t="s">
        <v>0</v>
      </c>
      <c r="C1944" s="1"/>
      <c r="E1944" t="s">
        <v>6</v>
      </c>
    </row>
    <row r="1945" spans="1:5" ht="12.75">
      <c r="A1945" s="5">
        <v>406500</v>
      </c>
      <c r="B1945" s="1" t="s">
        <v>1</v>
      </c>
      <c r="C1945" s="1" t="s">
        <v>1</v>
      </c>
      <c r="D1945" s="1" t="s">
        <v>4</v>
      </c>
      <c r="E1945" t="s">
        <v>7</v>
      </c>
    </row>
    <row r="1946" spans="1:5" ht="12.75">
      <c r="A1946" s="5">
        <v>612800</v>
      </c>
      <c r="B1946" s="1" t="s">
        <v>2</v>
      </c>
      <c r="C1946" s="1" t="s">
        <v>3</v>
      </c>
      <c r="D1946" s="1" t="s">
        <v>5</v>
      </c>
      <c r="E1946" s="1" t="s">
        <v>3</v>
      </c>
    </row>
    <row r="1947" spans="2:12" ht="12.75">
      <c r="B1947" s="2">
        <f>C1947/2.54</f>
        <v>0.003937007874015748</v>
      </c>
      <c r="C1947" s="2">
        <v>0.01</v>
      </c>
      <c r="D1947">
        <v>0</v>
      </c>
      <c r="E1947" s="2">
        <f>D1947/36.33</f>
        <v>0</v>
      </c>
      <c r="F1947" s="3">
        <f>E1947/C1947</f>
        <v>0</v>
      </c>
      <c r="H1947">
        <v>0</v>
      </c>
      <c r="I1947">
        <v>0</v>
      </c>
      <c r="J1947">
        <v>0</v>
      </c>
      <c r="K1947">
        <v>0</v>
      </c>
      <c r="L1947">
        <v>0</v>
      </c>
    </row>
    <row r="1948" spans="2:12" ht="12.75">
      <c r="B1948" s="2">
        <f>C1948/2.54</f>
        <v>0.003937007874015748</v>
      </c>
      <c r="C1948" s="2">
        <v>0.01</v>
      </c>
      <c r="D1948">
        <v>0</v>
      </c>
      <c r="E1948" s="2">
        <f>D1948/36.33</f>
        <v>0</v>
      </c>
      <c r="F1948" s="3">
        <f>E1948/C1948</f>
        <v>0</v>
      </c>
      <c r="H1948">
        <v>0</v>
      </c>
      <c r="I1948">
        <v>0</v>
      </c>
      <c r="J1948">
        <v>0</v>
      </c>
      <c r="K1948">
        <v>0</v>
      </c>
      <c r="L1948">
        <v>0</v>
      </c>
    </row>
    <row r="1949" spans="2:12" ht="12.75">
      <c r="B1949" s="2">
        <f>C1949/2.54</f>
        <v>0.003937007874015748</v>
      </c>
      <c r="C1949" s="2">
        <v>0.01</v>
      </c>
      <c r="D1949">
        <v>0</v>
      </c>
      <c r="E1949" s="2">
        <f>D1949/36.33</f>
        <v>0</v>
      </c>
      <c r="F1949" s="3">
        <f>E1949/C1949</f>
        <v>0</v>
      </c>
      <c r="H1949">
        <v>0</v>
      </c>
      <c r="I1949">
        <v>0</v>
      </c>
      <c r="J1949">
        <v>0</v>
      </c>
      <c r="K1949">
        <v>0</v>
      </c>
      <c r="L1949">
        <v>0</v>
      </c>
    </row>
    <row r="1950" spans="2:12" ht="12.75">
      <c r="B1950" s="2">
        <f>C1950/2.54</f>
        <v>0.003937007874015748</v>
      </c>
      <c r="C1950" s="2">
        <v>0.01</v>
      </c>
      <c r="D1950">
        <v>0</v>
      </c>
      <c r="E1950" s="2">
        <f>D1950/36.33</f>
        <v>0</v>
      </c>
      <c r="F1950" s="3">
        <f>E1950/C1950</f>
        <v>0</v>
      </c>
      <c r="H1950">
        <v>0</v>
      </c>
      <c r="I1950">
        <v>0</v>
      </c>
      <c r="J1950">
        <v>0</v>
      </c>
      <c r="K1950">
        <v>0</v>
      </c>
      <c r="L1950">
        <v>0</v>
      </c>
    </row>
    <row r="1951" spans="2:12" ht="12.75">
      <c r="B1951" s="2">
        <f>C1951/2.54</f>
        <v>0.003937007874015748</v>
      </c>
      <c r="C1951" s="2">
        <v>0.01</v>
      </c>
      <c r="D1951">
        <v>0</v>
      </c>
      <c r="E1951" s="2">
        <f>D1951/36.33</f>
        <v>0</v>
      </c>
      <c r="F1951" s="3">
        <f>E1951/C1951</f>
        <v>0</v>
      </c>
      <c r="H1951">
        <v>0</v>
      </c>
      <c r="I1951">
        <v>0</v>
      </c>
      <c r="J1951">
        <v>0</v>
      </c>
      <c r="K1951">
        <v>0</v>
      </c>
      <c r="L1951">
        <v>0</v>
      </c>
    </row>
    <row r="1952" spans="6:12" ht="12.75">
      <c r="F1952" s="3"/>
      <c r="H1952">
        <v>0</v>
      </c>
      <c r="I1952">
        <v>0</v>
      </c>
      <c r="J1952">
        <v>0</v>
      </c>
      <c r="K1952">
        <v>0</v>
      </c>
      <c r="L1952">
        <v>0</v>
      </c>
    </row>
    <row r="1953" spans="6:12" ht="12.75">
      <c r="F1953" s="3">
        <f>AVERAGE(F1947:F1951)</f>
        <v>0</v>
      </c>
      <c r="H1953">
        <v>0</v>
      </c>
      <c r="I1953">
        <v>0</v>
      </c>
      <c r="J1953">
        <v>0</v>
      </c>
      <c r="K1953">
        <v>0</v>
      </c>
      <c r="L1953">
        <v>0</v>
      </c>
    </row>
    <row r="1954" spans="8:12" ht="12.75">
      <c r="H1954">
        <v>0</v>
      </c>
      <c r="I1954">
        <v>0</v>
      </c>
      <c r="J1954">
        <v>0</v>
      </c>
      <c r="K1954">
        <v>0</v>
      </c>
      <c r="L1954">
        <v>0</v>
      </c>
    </row>
    <row r="1955" spans="8:12" ht="12.75">
      <c r="H1955">
        <v>0</v>
      </c>
      <c r="I1955">
        <v>0</v>
      </c>
      <c r="J1955">
        <v>0</v>
      </c>
      <c r="K1955">
        <v>0</v>
      </c>
      <c r="L1955">
        <v>0</v>
      </c>
    </row>
    <row r="1956" spans="8:12" ht="12.75">
      <c r="H1956">
        <v>0</v>
      </c>
      <c r="I1956">
        <v>0</v>
      </c>
      <c r="J1956">
        <v>0</v>
      </c>
      <c r="K1956">
        <v>0</v>
      </c>
      <c r="L1956">
        <v>0</v>
      </c>
    </row>
    <row r="1958" spans="1:8" ht="12.75">
      <c r="A1958" t="s">
        <v>11</v>
      </c>
      <c r="D1958" s="2">
        <f>F1953*H1958</f>
        <v>0</v>
      </c>
      <c r="E1958" t="s">
        <v>12</v>
      </c>
      <c r="H1958" s="2">
        <f>AVERAGE(H1947:L1956)</f>
        <v>0</v>
      </c>
    </row>
    <row r="1962" spans="1:5" ht="12.75">
      <c r="A1962" t="s">
        <v>38</v>
      </c>
      <c r="B1962" s="1" t="s">
        <v>0</v>
      </c>
      <c r="C1962" s="1"/>
      <c r="E1962" t="s">
        <v>6</v>
      </c>
    </row>
    <row r="1963" spans="1:5" ht="12.75">
      <c r="A1963" s="5">
        <v>406300</v>
      </c>
      <c r="B1963" s="1" t="s">
        <v>1</v>
      </c>
      <c r="C1963" s="1" t="s">
        <v>1</v>
      </c>
      <c r="D1963" s="1" t="s">
        <v>4</v>
      </c>
      <c r="E1963" t="s">
        <v>7</v>
      </c>
    </row>
    <row r="1964" spans="1:5" ht="12.75">
      <c r="A1964" s="5">
        <v>612800</v>
      </c>
      <c r="B1964" s="1" t="s">
        <v>2</v>
      </c>
      <c r="C1964" s="1" t="s">
        <v>3</v>
      </c>
      <c r="D1964" s="1" t="s">
        <v>5</v>
      </c>
      <c r="E1964" s="1" t="s">
        <v>3</v>
      </c>
    </row>
    <row r="1965" spans="2:12" ht="12.75">
      <c r="B1965" s="2">
        <f>C1965/2.54</f>
        <v>0.003937007874015748</v>
      </c>
      <c r="C1965" s="2">
        <v>0.01</v>
      </c>
      <c r="D1965">
        <v>0</v>
      </c>
      <c r="E1965" s="2">
        <f>D1965/36.33</f>
        <v>0</v>
      </c>
      <c r="F1965" s="3">
        <f>E1965/C1965</f>
        <v>0</v>
      </c>
      <c r="H1965">
        <v>0</v>
      </c>
      <c r="I1965">
        <v>0</v>
      </c>
      <c r="J1965">
        <v>0</v>
      </c>
      <c r="K1965">
        <v>0</v>
      </c>
      <c r="L1965">
        <v>0</v>
      </c>
    </row>
    <row r="1966" spans="2:12" ht="12.75">
      <c r="B1966" s="2">
        <f>C1966/2.54</f>
        <v>0.003937007874015748</v>
      </c>
      <c r="C1966" s="2">
        <v>0.01</v>
      </c>
      <c r="D1966">
        <v>0</v>
      </c>
      <c r="E1966" s="2">
        <f>D1966/36.33</f>
        <v>0</v>
      </c>
      <c r="F1966" s="3">
        <f>E1966/C1966</f>
        <v>0</v>
      </c>
      <c r="H1966">
        <v>0</v>
      </c>
      <c r="I1966">
        <v>0</v>
      </c>
      <c r="J1966">
        <v>0</v>
      </c>
      <c r="K1966">
        <v>0</v>
      </c>
      <c r="L1966">
        <v>0</v>
      </c>
    </row>
    <row r="1967" spans="2:12" ht="12.75">
      <c r="B1967" s="2">
        <f>C1967/2.54</f>
        <v>0.003937007874015748</v>
      </c>
      <c r="C1967" s="2">
        <v>0.01</v>
      </c>
      <c r="D1967">
        <v>0</v>
      </c>
      <c r="E1967" s="2">
        <f>D1967/36.33</f>
        <v>0</v>
      </c>
      <c r="F1967" s="3">
        <f>E1967/C1967</f>
        <v>0</v>
      </c>
      <c r="H1967">
        <v>0</v>
      </c>
      <c r="I1967">
        <v>0</v>
      </c>
      <c r="J1967">
        <v>0</v>
      </c>
      <c r="K1967">
        <v>0</v>
      </c>
      <c r="L1967">
        <v>0</v>
      </c>
    </row>
    <row r="1968" spans="2:12" ht="12.75">
      <c r="B1968" s="2">
        <f>C1968/2.54</f>
        <v>0.003937007874015748</v>
      </c>
      <c r="C1968" s="2">
        <v>0.01</v>
      </c>
      <c r="D1968">
        <v>0</v>
      </c>
      <c r="E1968" s="2">
        <f>D1968/36.33</f>
        <v>0</v>
      </c>
      <c r="F1968" s="3">
        <f>E1968/C1968</f>
        <v>0</v>
      </c>
      <c r="H1968">
        <v>0</v>
      </c>
      <c r="I1968">
        <v>0</v>
      </c>
      <c r="J1968">
        <v>0</v>
      </c>
      <c r="K1968">
        <v>0</v>
      </c>
      <c r="L1968">
        <v>0</v>
      </c>
    </row>
    <row r="1969" spans="2:12" ht="12.75">
      <c r="B1969" s="2">
        <f>C1969/2.54</f>
        <v>0.003937007874015748</v>
      </c>
      <c r="C1969" s="2">
        <v>0.01</v>
      </c>
      <c r="D1969">
        <v>0</v>
      </c>
      <c r="E1969" s="2">
        <f>D1969/36.33</f>
        <v>0</v>
      </c>
      <c r="F1969" s="3">
        <f>E1969/C1969</f>
        <v>0</v>
      </c>
      <c r="H1969">
        <v>0</v>
      </c>
      <c r="I1969">
        <v>0</v>
      </c>
      <c r="J1969">
        <v>0</v>
      </c>
      <c r="K1969">
        <v>0</v>
      </c>
      <c r="L1969">
        <v>0</v>
      </c>
    </row>
    <row r="1970" spans="6:12" ht="12.75">
      <c r="F1970" s="3"/>
      <c r="H1970">
        <v>0</v>
      </c>
      <c r="I1970">
        <v>0</v>
      </c>
      <c r="J1970">
        <v>0</v>
      </c>
      <c r="K1970">
        <v>0</v>
      </c>
      <c r="L1970">
        <v>0</v>
      </c>
    </row>
    <row r="1971" spans="6:12" ht="12.75">
      <c r="F1971" s="3">
        <f>AVERAGE(F1965:F1969)</f>
        <v>0</v>
      </c>
      <c r="H1971">
        <v>0</v>
      </c>
      <c r="I1971">
        <v>0</v>
      </c>
      <c r="J1971">
        <v>0</v>
      </c>
      <c r="K1971">
        <v>0</v>
      </c>
      <c r="L1971">
        <v>0</v>
      </c>
    </row>
    <row r="1972" spans="8:12" ht="12.75">
      <c r="H1972">
        <v>0</v>
      </c>
      <c r="I1972">
        <v>0</v>
      </c>
      <c r="J1972">
        <v>0</v>
      </c>
      <c r="K1972">
        <v>0</v>
      </c>
      <c r="L1972">
        <v>0</v>
      </c>
    </row>
    <row r="1973" spans="8:12" ht="12.75">
      <c r="H1973">
        <v>0</v>
      </c>
      <c r="I1973">
        <v>0</v>
      </c>
      <c r="J1973">
        <v>0</v>
      </c>
      <c r="K1973">
        <v>0</v>
      </c>
      <c r="L1973">
        <v>0</v>
      </c>
    </row>
    <row r="1974" spans="8:12" ht="12.75">
      <c r="H1974">
        <v>0</v>
      </c>
      <c r="I1974">
        <v>0</v>
      </c>
      <c r="J1974">
        <v>0</v>
      </c>
      <c r="K1974">
        <v>0</v>
      </c>
      <c r="L1974">
        <v>0</v>
      </c>
    </row>
    <row r="1976" spans="1:8" ht="12.75">
      <c r="A1976" t="s">
        <v>11</v>
      </c>
      <c r="D1976" s="2">
        <f>F1971*H1976</f>
        <v>0</v>
      </c>
      <c r="E1976" t="s">
        <v>12</v>
      </c>
      <c r="H1976" s="2">
        <f>AVERAGE(H1965:L1974)</f>
        <v>0</v>
      </c>
    </row>
    <row r="1980" spans="1:5" ht="12.75">
      <c r="A1980" t="s">
        <v>39</v>
      </c>
      <c r="B1980" s="1" t="s">
        <v>0</v>
      </c>
      <c r="C1980" s="1"/>
      <c r="E1980" t="s">
        <v>6</v>
      </c>
    </row>
    <row r="1981" spans="1:5" ht="12.75">
      <c r="A1981" s="5">
        <v>406100</v>
      </c>
      <c r="B1981" s="1" t="s">
        <v>1</v>
      </c>
      <c r="C1981" s="1" t="s">
        <v>1</v>
      </c>
      <c r="D1981" s="1" t="s">
        <v>4</v>
      </c>
      <c r="E1981" t="s">
        <v>7</v>
      </c>
    </row>
    <row r="1982" spans="1:5" ht="12.75">
      <c r="A1982" s="5">
        <v>612800</v>
      </c>
      <c r="B1982" s="1" t="s">
        <v>2</v>
      </c>
      <c r="C1982" s="1" t="s">
        <v>3</v>
      </c>
      <c r="D1982" s="1" t="s">
        <v>5</v>
      </c>
      <c r="E1982" s="1" t="s">
        <v>3</v>
      </c>
    </row>
    <row r="1983" spans="2:12" ht="12.75">
      <c r="B1983" s="2">
        <f>C1983/2.54</f>
        <v>0.003937007874015748</v>
      </c>
      <c r="C1983" s="2">
        <v>0.01</v>
      </c>
      <c r="D1983">
        <v>0</v>
      </c>
      <c r="E1983" s="2">
        <f>D1983/36.33</f>
        <v>0</v>
      </c>
      <c r="F1983" s="3">
        <f>E1983/C1983</f>
        <v>0</v>
      </c>
      <c r="H1983">
        <v>0</v>
      </c>
      <c r="I1983">
        <v>0</v>
      </c>
      <c r="J1983">
        <v>0</v>
      </c>
      <c r="K1983">
        <v>0</v>
      </c>
      <c r="L1983">
        <v>0</v>
      </c>
    </row>
    <row r="1984" spans="2:12" ht="12.75">
      <c r="B1984" s="2">
        <f>C1984/2.54</f>
        <v>0.003937007874015748</v>
      </c>
      <c r="C1984" s="2">
        <v>0.01</v>
      </c>
      <c r="D1984">
        <v>0</v>
      </c>
      <c r="E1984" s="2">
        <f>D1984/36.33</f>
        <v>0</v>
      </c>
      <c r="F1984" s="3">
        <f>E1984/C1984</f>
        <v>0</v>
      </c>
      <c r="H1984">
        <v>0</v>
      </c>
      <c r="I1984">
        <v>0</v>
      </c>
      <c r="J1984">
        <v>0</v>
      </c>
      <c r="K1984">
        <v>0</v>
      </c>
      <c r="L1984">
        <v>0</v>
      </c>
    </row>
    <row r="1985" spans="2:12" ht="12.75">
      <c r="B1985" s="2">
        <f>C1985/2.54</f>
        <v>0.003937007874015748</v>
      </c>
      <c r="C1985" s="2">
        <v>0.01</v>
      </c>
      <c r="D1985">
        <v>0</v>
      </c>
      <c r="E1985" s="2">
        <f>D1985/36.33</f>
        <v>0</v>
      </c>
      <c r="F1985" s="3">
        <f>E1985/C1985</f>
        <v>0</v>
      </c>
      <c r="H1985">
        <v>0</v>
      </c>
      <c r="I1985">
        <v>0</v>
      </c>
      <c r="J1985">
        <v>0</v>
      </c>
      <c r="K1985">
        <v>0</v>
      </c>
      <c r="L1985">
        <v>0</v>
      </c>
    </row>
    <row r="1986" spans="2:12" ht="12.75">
      <c r="B1986" s="2">
        <f>C1986/2.54</f>
        <v>0.003937007874015748</v>
      </c>
      <c r="C1986" s="2">
        <v>0.01</v>
      </c>
      <c r="D1986">
        <v>0</v>
      </c>
      <c r="E1986" s="2">
        <f>D1986/36.33</f>
        <v>0</v>
      </c>
      <c r="F1986" s="3">
        <f>E1986/C1986</f>
        <v>0</v>
      </c>
      <c r="H1986">
        <v>0</v>
      </c>
      <c r="I1986">
        <v>0</v>
      </c>
      <c r="J1986">
        <v>0</v>
      </c>
      <c r="K1986">
        <v>0</v>
      </c>
      <c r="L1986">
        <v>0</v>
      </c>
    </row>
    <row r="1987" spans="2:12" ht="12.75">
      <c r="B1987" s="2">
        <f>C1987/2.54</f>
        <v>0.003937007874015748</v>
      </c>
      <c r="C1987" s="2">
        <v>0.01</v>
      </c>
      <c r="D1987">
        <v>0</v>
      </c>
      <c r="E1987" s="2">
        <f>D1987/36.33</f>
        <v>0</v>
      </c>
      <c r="F1987" s="3">
        <f>E1987/C1987</f>
        <v>0</v>
      </c>
      <c r="H1987">
        <v>0</v>
      </c>
      <c r="I1987">
        <v>0</v>
      </c>
      <c r="J1987">
        <v>0</v>
      </c>
      <c r="K1987">
        <v>0</v>
      </c>
      <c r="L1987">
        <v>0</v>
      </c>
    </row>
    <row r="1988" spans="6:12" ht="12.75">
      <c r="F1988" s="3"/>
      <c r="H1988">
        <v>0</v>
      </c>
      <c r="I1988">
        <v>0</v>
      </c>
      <c r="J1988">
        <v>0</v>
      </c>
      <c r="K1988">
        <v>0</v>
      </c>
      <c r="L1988">
        <v>0</v>
      </c>
    </row>
    <row r="1989" spans="6:12" ht="12.75">
      <c r="F1989" s="3">
        <f>AVERAGE(F1983:F1987)</f>
        <v>0</v>
      </c>
      <c r="H1989">
        <v>0</v>
      </c>
      <c r="I1989">
        <v>0</v>
      </c>
      <c r="J1989">
        <v>0</v>
      </c>
      <c r="K1989">
        <v>0</v>
      </c>
      <c r="L1989">
        <v>0</v>
      </c>
    </row>
    <row r="1990" spans="8:12" ht="12.75">
      <c r="H1990">
        <v>0</v>
      </c>
      <c r="I1990">
        <v>0</v>
      </c>
      <c r="J1990">
        <v>0</v>
      </c>
      <c r="K1990">
        <v>0</v>
      </c>
      <c r="L1990">
        <v>0</v>
      </c>
    </row>
    <row r="1991" spans="8:12" ht="12.75">
      <c r="H1991">
        <v>0</v>
      </c>
      <c r="I1991">
        <v>0</v>
      </c>
      <c r="J1991">
        <v>0</v>
      </c>
      <c r="K1991">
        <v>0</v>
      </c>
      <c r="L1991">
        <v>0</v>
      </c>
    </row>
    <row r="1992" spans="8:12" ht="12.75">
      <c r="H1992">
        <v>0</v>
      </c>
      <c r="I1992">
        <v>0</v>
      </c>
      <c r="J1992">
        <v>0</v>
      </c>
      <c r="K1992">
        <v>0</v>
      </c>
      <c r="L1992">
        <v>0</v>
      </c>
    </row>
    <row r="1994" spans="1:8" ht="12.75">
      <c r="A1994" t="s">
        <v>11</v>
      </c>
      <c r="D1994" s="2">
        <f>F1989*H1994</f>
        <v>0</v>
      </c>
      <c r="E1994" t="s">
        <v>12</v>
      </c>
      <c r="H1994" s="3">
        <f>AVERAGE(H1983:L1992)</f>
        <v>0</v>
      </c>
    </row>
    <row r="1998" spans="1:5" ht="12.75">
      <c r="A1998" t="s">
        <v>40</v>
      </c>
      <c r="B1998" s="1" t="s">
        <v>0</v>
      </c>
      <c r="C1998" s="1"/>
      <c r="E1998" t="s">
        <v>6</v>
      </c>
    </row>
    <row r="1999" spans="1:5" ht="12.75">
      <c r="A1999" s="5">
        <v>405900</v>
      </c>
      <c r="B1999" s="1" t="s">
        <v>1</v>
      </c>
      <c r="C1999" s="1" t="s">
        <v>1</v>
      </c>
      <c r="D1999" s="1" t="s">
        <v>4</v>
      </c>
      <c r="E1999" t="s">
        <v>7</v>
      </c>
    </row>
    <row r="2000" spans="1:5" ht="12.75">
      <c r="A2000" s="5">
        <v>612800</v>
      </c>
      <c r="B2000" s="1" t="s">
        <v>2</v>
      </c>
      <c r="C2000" s="1" t="s">
        <v>3</v>
      </c>
      <c r="D2000" s="1" t="s">
        <v>5</v>
      </c>
      <c r="E2000" s="1" t="s">
        <v>3</v>
      </c>
    </row>
    <row r="2001" spans="2:12" ht="12.75">
      <c r="B2001" s="2">
        <f>C2001/2.54</f>
        <v>7.086614173228346</v>
      </c>
      <c r="C2001">
        <v>18</v>
      </c>
      <c r="D2001">
        <v>137.8</v>
      </c>
      <c r="E2001" s="2">
        <f>D2001/36.33</f>
        <v>3.7930085328929266</v>
      </c>
      <c r="F2001" s="3">
        <f>E2001/C2001</f>
        <v>0.21072269627182927</v>
      </c>
      <c r="H2001">
        <v>0</v>
      </c>
      <c r="I2001">
        <v>0</v>
      </c>
      <c r="J2001">
        <v>0</v>
      </c>
      <c r="K2001">
        <v>12</v>
      </c>
      <c r="L2001">
        <v>10</v>
      </c>
    </row>
    <row r="2002" spans="2:12" ht="12.75">
      <c r="B2002" s="2">
        <f>C2002/2.54</f>
        <v>7.086614173228346</v>
      </c>
      <c r="C2002">
        <v>18</v>
      </c>
      <c r="D2002">
        <v>145</v>
      </c>
      <c r="E2002" s="2">
        <f>D2002/36.33</f>
        <v>3.991191852463529</v>
      </c>
      <c r="F2002" s="3">
        <f>E2002/C2002</f>
        <v>0.22173288069241825</v>
      </c>
      <c r="H2002">
        <v>0</v>
      </c>
      <c r="I2002">
        <v>0</v>
      </c>
      <c r="J2002">
        <v>0</v>
      </c>
      <c r="K2002">
        <v>12</v>
      </c>
      <c r="L2002">
        <v>11</v>
      </c>
    </row>
    <row r="2003" spans="2:12" ht="12.75">
      <c r="B2003" s="2">
        <f>C2003/2.54</f>
        <v>7.086614173228346</v>
      </c>
      <c r="C2003">
        <v>18</v>
      </c>
      <c r="D2003">
        <v>132.8</v>
      </c>
      <c r="E2003" s="2">
        <f>D2003/36.33</f>
        <v>3.6553812276355635</v>
      </c>
      <c r="F2003" s="3">
        <f>E2003/C2003</f>
        <v>0.20307673486864242</v>
      </c>
      <c r="H2003">
        <v>0</v>
      </c>
      <c r="I2003">
        <v>0</v>
      </c>
      <c r="J2003">
        <v>0</v>
      </c>
      <c r="K2003">
        <v>13</v>
      </c>
      <c r="L2003">
        <v>10</v>
      </c>
    </row>
    <row r="2004" spans="2:12" ht="12.75">
      <c r="B2004" s="2">
        <f>C2004/2.54</f>
        <v>6.299212598425196</v>
      </c>
      <c r="C2004">
        <v>16</v>
      </c>
      <c r="D2004">
        <v>72.6</v>
      </c>
      <c r="E2004" s="2">
        <f>D2004/36.33</f>
        <v>1.9983484723369116</v>
      </c>
      <c r="F2004" s="3">
        <f>E2004/C2004</f>
        <v>0.12489677952105697</v>
      </c>
      <c r="H2004">
        <v>0</v>
      </c>
      <c r="I2004">
        <v>0</v>
      </c>
      <c r="J2004">
        <v>0</v>
      </c>
      <c r="K2004">
        <v>15</v>
      </c>
      <c r="L2004">
        <v>9</v>
      </c>
    </row>
    <row r="2005" spans="2:12" ht="12.75">
      <c r="B2005" s="2">
        <f>C2005/2.54</f>
        <v>5.511811023622047</v>
      </c>
      <c r="C2005">
        <v>14</v>
      </c>
      <c r="D2005">
        <v>111.7</v>
      </c>
      <c r="E2005" s="2">
        <f>D2005/36.33</f>
        <v>3.074593999449491</v>
      </c>
      <c r="F2005" s="3">
        <f>E2005/C2005</f>
        <v>0.21961385710353507</v>
      </c>
      <c r="H2005">
        <v>0</v>
      </c>
      <c r="I2005">
        <v>0</v>
      </c>
      <c r="J2005">
        <v>0</v>
      </c>
      <c r="K2005">
        <v>14</v>
      </c>
      <c r="L2005">
        <v>15</v>
      </c>
    </row>
    <row r="2006" spans="6:12" ht="12.75">
      <c r="F2006" s="3"/>
      <c r="H2006">
        <v>0</v>
      </c>
      <c r="I2006">
        <v>0</v>
      </c>
      <c r="J2006">
        <v>0</v>
      </c>
      <c r="K2006">
        <v>11</v>
      </c>
      <c r="L2006">
        <v>18</v>
      </c>
    </row>
    <row r="2007" spans="6:12" ht="12.75">
      <c r="F2007" s="3">
        <f>AVERAGE(F2001:F2005)</f>
        <v>0.1960085896914964</v>
      </c>
      <c r="H2007">
        <v>0</v>
      </c>
      <c r="I2007">
        <v>0</v>
      </c>
      <c r="J2007">
        <v>0</v>
      </c>
      <c r="K2007">
        <v>8</v>
      </c>
      <c r="L2007">
        <v>18</v>
      </c>
    </row>
    <row r="2008" spans="8:12" ht="12.75">
      <c r="H2008">
        <v>0</v>
      </c>
      <c r="I2008">
        <v>0</v>
      </c>
      <c r="J2008">
        <v>0</v>
      </c>
      <c r="K2008">
        <v>9</v>
      </c>
      <c r="L2008">
        <v>18</v>
      </c>
    </row>
    <row r="2009" spans="8:12" ht="12.75">
      <c r="H2009">
        <v>0</v>
      </c>
      <c r="I2009">
        <v>0</v>
      </c>
      <c r="J2009">
        <v>0</v>
      </c>
      <c r="K2009">
        <v>10</v>
      </c>
      <c r="L2009">
        <v>18</v>
      </c>
    </row>
    <row r="2010" spans="8:12" ht="12.75">
      <c r="H2010">
        <v>0</v>
      </c>
      <c r="I2010">
        <v>0</v>
      </c>
      <c r="J2010">
        <v>0</v>
      </c>
      <c r="K2010">
        <v>13</v>
      </c>
      <c r="L2010">
        <v>15</v>
      </c>
    </row>
    <row r="2012" spans="1:8" ht="12.75">
      <c r="A2012" t="s">
        <v>11</v>
      </c>
      <c r="D2012" s="2">
        <f>F2007*H2012</f>
        <v>1.0153244946019513</v>
      </c>
      <c r="E2012" t="s">
        <v>12</v>
      </c>
      <c r="H2012" s="2">
        <f>AVERAGE(H2001:L2010)</f>
        <v>5.18</v>
      </c>
    </row>
    <row r="2016" spans="1:5" ht="12.75">
      <c r="A2016" t="s">
        <v>41</v>
      </c>
      <c r="B2016" s="1" t="s">
        <v>0</v>
      </c>
      <c r="C2016" s="1"/>
      <c r="E2016" t="s">
        <v>6</v>
      </c>
    </row>
    <row r="2017" spans="1:5" ht="12.75">
      <c r="A2017" s="5">
        <v>405700</v>
      </c>
      <c r="B2017" s="1" t="s">
        <v>1</v>
      </c>
      <c r="C2017" s="1" t="s">
        <v>1</v>
      </c>
      <c r="D2017" s="1" t="s">
        <v>4</v>
      </c>
      <c r="E2017" t="s">
        <v>7</v>
      </c>
    </row>
    <row r="2018" spans="1:5" ht="12.75">
      <c r="A2018" s="5">
        <v>612800</v>
      </c>
      <c r="B2018" s="1" t="s">
        <v>2</v>
      </c>
      <c r="C2018" s="1" t="s">
        <v>3</v>
      </c>
      <c r="D2018" s="1" t="s">
        <v>5</v>
      </c>
      <c r="E2018" s="1" t="s">
        <v>3</v>
      </c>
    </row>
    <row r="2019" spans="2:12" ht="12.75">
      <c r="B2019" s="2">
        <f>C2019/2.54</f>
        <v>4.330708661417323</v>
      </c>
      <c r="C2019">
        <v>11</v>
      </c>
      <c r="D2019">
        <v>131</v>
      </c>
      <c r="E2019" s="2">
        <f>D2019/36.33</f>
        <v>3.6058353977429123</v>
      </c>
      <c r="F2019" s="3">
        <f>E2019/C2019</f>
        <v>0.32780321797662837</v>
      </c>
      <c r="H2019">
        <v>0</v>
      </c>
      <c r="I2019">
        <v>0</v>
      </c>
      <c r="J2019">
        <v>0</v>
      </c>
      <c r="K2019">
        <v>0</v>
      </c>
      <c r="L2019">
        <v>9</v>
      </c>
    </row>
    <row r="2020" spans="2:12" ht="12.75">
      <c r="B2020" s="2">
        <f>C2020/2.54</f>
        <v>5.511811023622047</v>
      </c>
      <c r="C2020">
        <v>14</v>
      </c>
      <c r="D2020" s="1" t="s">
        <v>97</v>
      </c>
      <c r="E2020" s="2"/>
      <c r="F2020" s="3"/>
      <c r="H2020">
        <v>0</v>
      </c>
      <c r="I2020">
        <v>0</v>
      </c>
      <c r="J2020">
        <v>0</v>
      </c>
      <c r="K2020">
        <v>0</v>
      </c>
      <c r="L2020">
        <v>9</v>
      </c>
    </row>
    <row r="2021" spans="2:12" ht="12.75">
      <c r="B2021" s="2">
        <f>C2021/2.54</f>
        <v>5.511811023622047</v>
      </c>
      <c r="C2021">
        <v>14</v>
      </c>
      <c r="D2021">
        <v>154.8</v>
      </c>
      <c r="E2021" s="2">
        <f>D2021/36.33</f>
        <v>4.260941370767961</v>
      </c>
      <c r="F2021" s="3">
        <f>E2021/C2021</f>
        <v>0.3043529550548544</v>
      </c>
      <c r="H2021">
        <v>0</v>
      </c>
      <c r="I2021">
        <v>0</v>
      </c>
      <c r="J2021">
        <v>0</v>
      </c>
      <c r="K2021">
        <v>0</v>
      </c>
      <c r="L2021">
        <v>11</v>
      </c>
    </row>
    <row r="2022" spans="2:12" ht="12.75">
      <c r="B2022" s="2">
        <f>C2022/2.54</f>
        <v>5.118110236220472</v>
      </c>
      <c r="C2022">
        <v>13</v>
      </c>
      <c r="D2022">
        <v>87.7</v>
      </c>
      <c r="E2022" s="2">
        <f>D2022/36.33</f>
        <v>2.413982934214148</v>
      </c>
      <c r="F2022" s="3">
        <f>E2022/C2022</f>
        <v>0.18569099493954985</v>
      </c>
      <c r="H2022">
        <v>0</v>
      </c>
      <c r="I2022">
        <v>0</v>
      </c>
      <c r="J2022">
        <v>0</v>
      </c>
      <c r="K2022">
        <v>0</v>
      </c>
      <c r="L2022">
        <v>8</v>
      </c>
    </row>
    <row r="2023" spans="2:12" ht="12.75">
      <c r="B2023" s="2">
        <f>C2023/2.54</f>
        <v>5.118110236220472</v>
      </c>
      <c r="C2023">
        <v>13</v>
      </c>
      <c r="D2023">
        <v>136.3</v>
      </c>
      <c r="E2023" s="2">
        <f>D2023/36.33</f>
        <v>3.7517203413157176</v>
      </c>
      <c r="F2023" s="3">
        <f>E2023/C2023</f>
        <v>0.28859387240890133</v>
      </c>
      <c r="H2023">
        <v>0</v>
      </c>
      <c r="I2023">
        <v>0</v>
      </c>
      <c r="J2023">
        <v>0</v>
      </c>
      <c r="K2023">
        <v>0</v>
      </c>
      <c r="L2023">
        <v>13</v>
      </c>
    </row>
    <row r="2024" spans="6:12" ht="12.75">
      <c r="F2024" s="3"/>
      <c r="H2024">
        <v>0</v>
      </c>
      <c r="I2024">
        <v>0</v>
      </c>
      <c r="J2024">
        <v>0</v>
      </c>
      <c r="K2024">
        <v>0</v>
      </c>
      <c r="L2024">
        <v>7</v>
      </c>
    </row>
    <row r="2025" spans="6:12" ht="12.75">
      <c r="F2025" s="3">
        <f>AVERAGE(F2019:F2023)</f>
        <v>0.27661026009498346</v>
      </c>
      <c r="H2025">
        <v>0</v>
      </c>
      <c r="I2025">
        <v>0</v>
      </c>
      <c r="J2025">
        <v>0</v>
      </c>
      <c r="K2025">
        <v>0</v>
      </c>
      <c r="L2025">
        <v>2</v>
      </c>
    </row>
    <row r="2026" spans="8:12" ht="12.75">
      <c r="H2026">
        <v>0</v>
      </c>
      <c r="I2026">
        <v>0</v>
      </c>
      <c r="J2026">
        <v>0</v>
      </c>
      <c r="K2026">
        <v>0</v>
      </c>
      <c r="L2026">
        <v>1</v>
      </c>
    </row>
    <row r="2027" spans="8:12" ht="12.75">
      <c r="H2027">
        <v>0</v>
      </c>
      <c r="I2027">
        <v>0</v>
      </c>
      <c r="J2027">
        <v>0</v>
      </c>
      <c r="K2027">
        <v>0</v>
      </c>
      <c r="L2027">
        <v>0</v>
      </c>
    </row>
    <row r="2028" spans="8:12" ht="12.75">
      <c r="H2028">
        <v>0</v>
      </c>
      <c r="I2028">
        <v>0</v>
      </c>
      <c r="J2028">
        <v>0</v>
      </c>
      <c r="K2028">
        <v>0</v>
      </c>
      <c r="L2028">
        <v>0</v>
      </c>
    </row>
    <row r="2030" spans="1:8" ht="12.75">
      <c r="A2030" t="s">
        <v>11</v>
      </c>
      <c r="D2030" s="2">
        <f>F2025*H2030</f>
        <v>0.33193231211398017</v>
      </c>
      <c r="E2030" t="s">
        <v>12</v>
      </c>
      <c r="H2030" s="2">
        <f>AVERAGE(H2019:L2028)</f>
        <v>1.2</v>
      </c>
    </row>
    <row r="2034" spans="1:5" ht="12.75">
      <c r="A2034" t="s">
        <v>42</v>
      </c>
      <c r="B2034" s="1" t="s">
        <v>0</v>
      </c>
      <c r="C2034" s="1"/>
      <c r="E2034" t="s">
        <v>6</v>
      </c>
    </row>
    <row r="2035" spans="1:5" ht="12.75">
      <c r="A2035" s="5">
        <v>405570</v>
      </c>
      <c r="B2035" s="1" t="s">
        <v>1</v>
      </c>
      <c r="C2035" s="1" t="s">
        <v>1</v>
      </c>
      <c r="D2035" s="1" t="s">
        <v>4</v>
      </c>
      <c r="E2035" t="s">
        <v>7</v>
      </c>
    </row>
    <row r="2036" spans="1:5" ht="12.75">
      <c r="A2036" s="5">
        <v>612800</v>
      </c>
      <c r="B2036" s="1" t="s">
        <v>2</v>
      </c>
      <c r="C2036" s="1" t="s">
        <v>3</v>
      </c>
      <c r="D2036" s="1" t="s">
        <v>5</v>
      </c>
      <c r="E2036" s="1" t="s">
        <v>3</v>
      </c>
    </row>
    <row r="2037" spans="2:12" ht="12.75">
      <c r="B2037" s="2">
        <f>C2037/2.54</f>
        <v>0.003937007874015748</v>
      </c>
      <c r="C2037" s="2">
        <v>0.01</v>
      </c>
      <c r="D2037">
        <v>0</v>
      </c>
      <c r="E2037" s="2">
        <f>D2037/36.33</f>
        <v>0</v>
      </c>
      <c r="F2037" s="3">
        <f>E2037/C2037</f>
        <v>0</v>
      </c>
      <c r="H2037">
        <v>0</v>
      </c>
      <c r="I2037">
        <v>0</v>
      </c>
      <c r="J2037">
        <v>0</v>
      </c>
      <c r="K2037">
        <v>0</v>
      </c>
      <c r="L2037">
        <v>0</v>
      </c>
    </row>
    <row r="2038" spans="2:12" ht="12.75">
      <c r="B2038" s="2">
        <f>C2038/2.54</f>
        <v>0.003937007874015748</v>
      </c>
      <c r="C2038" s="2">
        <v>0.01</v>
      </c>
      <c r="D2038">
        <v>0</v>
      </c>
      <c r="E2038" s="2">
        <f>D2038/36.33</f>
        <v>0</v>
      </c>
      <c r="F2038" s="3">
        <f>E2038/C2038</f>
        <v>0</v>
      </c>
      <c r="H2038">
        <v>0</v>
      </c>
      <c r="I2038">
        <v>0</v>
      </c>
      <c r="J2038">
        <v>0</v>
      </c>
      <c r="K2038">
        <v>0</v>
      </c>
      <c r="L2038">
        <v>0</v>
      </c>
    </row>
    <row r="2039" spans="2:12" ht="12.75">
      <c r="B2039" s="2">
        <f>C2039/2.54</f>
        <v>0.003937007874015748</v>
      </c>
      <c r="C2039" s="2">
        <v>0.01</v>
      </c>
      <c r="D2039">
        <v>0</v>
      </c>
      <c r="E2039" s="2">
        <f>D2039/36.33</f>
        <v>0</v>
      </c>
      <c r="F2039" s="3">
        <f>E2039/C2039</f>
        <v>0</v>
      </c>
      <c r="H2039">
        <v>0</v>
      </c>
      <c r="I2039">
        <v>0</v>
      </c>
      <c r="J2039">
        <v>0</v>
      </c>
      <c r="K2039">
        <v>0</v>
      </c>
      <c r="L2039">
        <v>0</v>
      </c>
    </row>
    <row r="2040" spans="2:12" ht="12.75">
      <c r="B2040" s="2">
        <f>C2040/2.54</f>
        <v>0.003937007874015748</v>
      </c>
      <c r="C2040" s="2">
        <v>0.01</v>
      </c>
      <c r="D2040">
        <v>0</v>
      </c>
      <c r="E2040" s="2">
        <f>D2040/36.33</f>
        <v>0</v>
      </c>
      <c r="F2040" s="3">
        <f>E2040/C2040</f>
        <v>0</v>
      </c>
      <c r="H2040">
        <v>0</v>
      </c>
      <c r="I2040">
        <v>0</v>
      </c>
      <c r="J2040">
        <v>0</v>
      </c>
      <c r="K2040">
        <v>0</v>
      </c>
      <c r="L2040">
        <v>0</v>
      </c>
    </row>
    <row r="2041" spans="2:12" ht="12.75">
      <c r="B2041" s="2">
        <f>C2041/2.54</f>
        <v>0.003937007874015748</v>
      </c>
      <c r="C2041" s="2">
        <v>0.01</v>
      </c>
      <c r="D2041">
        <v>0</v>
      </c>
      <c r="E2041" s="2">
        <f>D2041/36.33</f>
        <v>0</v>
      </c>
      <c r="F2041" s="3">
        <f>E2041/C2041</f>
        <v>0</v>
      </c>
      <c r="H2041">
        <v>0</v>
      </c>
      <c r="I2041">
        <v>0</v>
      </c>
      <c r="J2041">
        <v>0</v>
      </c>
      <c r="K2041">
        <v>0</v>
      </c>
      <c r="L2041">
        <v>0</v>
      </c>
    </row>
    <row r="2042" spans="6:12" ht="12.75">
      <c r="F2042" s="3"/>
      <c r="H2042">
        <v>0</v>
      </c>
      <c r="I2042">
        <v>0</v>
      </c>
      <c r="J2042">
        <v>0</v>
      </c>
      <c r="K2042">
        <v>0</v>
      </c>
      <c r="L2042">
        <v>0</v>
      </c>
    </row>
    <row r="2043" spans="6:12" ht="12.75">
      <c r="F2043" s="3">
        <f>AVERAGE(F2037:F2041)</f>
        <v>0</v>
      </c>
      <c r="H2043">
        <v>0</v>
      </c>
      <c r="I2043">
        <v>0</v>
      </c>
      <c r="J2043">
        <v>0</v>
      </c>
      <c r="K2043">
        <v>0</v>
      </c>
      <c r="L2043">
        <v>0</v>
      </c>
    </row>
    <row r="2044" spans="8:12" ht="12.75">
      <c r="H2044">
        <v>0</v>
      </c>
      <c r="I2044">
        <v>0</v>
      </c>
      <c r="J2044">
        <v>0</v>
      </c>
      <c r="K2044">
        <v>0</v>
      </c>
      <c r="L2044">
        <v>0</v>
      </c>
    </row>
    <row r="2045" spans="8:12" ht="12.75">
      <c r="H2045">
        <v>0</v>
      </c>
      <c r="I2045">
        <v>0</v>
      </c>
      <c r="J2045">
        <v>0</v>
      </c>
      <c r="K2045">
        <v>0</v>
      </c>
      <c r="L2045">
        <v>0</v>
      </c>
    </row>
    <row r="2046" spans="8:12" ht="12.75">
      <c r="H2046">
        <v>0</v>
      </c>
      <c r="I2046">
        <v>0</v>
      </c>
      <c r="J2046">
        <v>0</v>
      </c>
      <c r="K2046">
        <v>0</v>
      </c>
      <c r="L2046">
        <v>0</v>
      </c>
    </row>
    <row r="2048" spans="1:8" ht="12.75">
      <c r="A2048" t="s">
        <v>11</v>
      </c>
      <c r="D2048" s="2">
        <f>F2043*H2048</f>
        <v>0</v>
      </c>
      <c r="E2048" t="s">
        <v>12</v>
      </c>
      <c r="H2048" s="2">
        <f>AVERAGE(H2037:L2046)</f>
        <v>0</v>
      </c>
    </row>
    <row r="2051" spans="1:7" ht="12.75">
      <c r="A2051" t="s">
        <v>43</v>
      </c>
      <c r="E2051" s="2">
        <f>(D2048+D2030+D2012+D1994+D1976+D1958)/6</f>
        <v>0.2245428011193219</v>
      </c>
      <c r="F2051" t="s">
        <v>12</v>
      </c>
      <c r="G2051" s="4">
        <v>37042</v>
      </c>
    </row>
    <row r="2052" ht="12.75">
      <c r="E2052" s="3">
        <f>(F2043+F2025+F2007+F1989+F1971+F1953)/6</f>
        <v>0.07876980829774664</v>
      </c>
    </row>
    <row r="2053" ht="12.75">
      <c r="E2053" s="2">
        <f>(H2048+H2030+H2012+H1994+H1976+H1958)/6</f>
        <v>1.0633333333333332</v>
      </c>
    </row>
    <row r="2057" ht="12.75">
      <c r="A2057" t="s">
        <v>98</v>
      </c>
    </row>
  </sheetData>
  <printOptions/>
  <pageMargins left="0.75" right="0.75" top="1" bottom="1" header="0.5" footer="0.5"/>
  <pageSetup horizontalDpi="200" verticalDpi="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78"/>
  <sheetViews>
    <sheetView workbookViewId="0" topLeftCell="H1">
      <selection activeCell="Q15" sqref="Q15"/>
    </sheetView>
  </sheetViews>
  <sheetFormatPr defaultColWidth="9.140625" defaultRowHeight="12.75"/>
  <cols>
    <col min="7" max="7" width="7.421875" style="0" customWidth="1"/>
  </cols>
  <sheetData>
    <row r="1" spans="1:17" ht="12.75">
      <c r="A1" t="s">
        <v>35</v>
      </c>
      <c r="G1" t="s">
        <v>8</v>
      </c>
      <c r="K1" s="4">
        <v>37026</v>
      </c>
      <c r="P1" s="4">
        <v>37026</v>
      </c>
      <c r="Q1" s="2">
        <v>17.4</v>
      </c>
    </row>
    <row r="2" spans="7:17" ht="14.25">
      <c r="G2" t="s">
        <v>10</v>
      </c>
      <c r="P2" s="4">
        <v>37030</v>
      </c>
      <c r="Q2" s="2">
        <v>16.7</v>
      </c>
    </row>
    <row r="3" spans="16:17" ht="12.75">
      <c r="P3" s="4">
        <v>37031</v>
      </c>
      <c r="Q3" s="2">
        <v>15.7</v>
      </c>
    </row>
    <row r="4" spans="2:17" ht="12.75">
      <c r="B4" s="1" t="s">
        <v>0</v>
      </c>
      <c r="C4" s="1"/>
      <c r="E4" t="s">
        <v>6</v>
      </c>
      <c r="P4" s="4">
        <v>37033</v>
      </c>
      <c r="Q4">
        <v>16.9</v>
      </c>
    </row>
    <row r="5" spans="2:17" ht="12.75">
      <c r="B5" s="1" t="s">
        <v>1</v>
      </c>
      <c r="C5" s="1" t="s">
        <v>1</v>
      </c>
      <c r="D5" s="1" t="s">
        <v>4</v>
      </c>
      <c r="E5" t="s">
        <v>7</v>
      </c>
      <c r="P5" s="4">
        <v>37035</v>
      </c>
      <c r="Q5">
        <v>16.7</v>
      </c>
    </row>
    <row r="6" spans="2:17" ht="12.75">
      <c r="B6" s="1" t="s">
        <v>2</v>
      </c>
      <c r="C6" s="1" t="s">
        <v>3</v>
      </c>
      <c r="D6" s="1" t="s">
        <v>5</v>
      </c>
      <c r="E6" s="1" t="s">
        <v>3</v>
      </c>
      <c r="P6" s="4">
        <v>37037</v>
      </c>
      <c r="Q6" s="2">
        <v>18.343918813495065</v>
      </c>
    </row>
    <row r="7" spans="2:17" ht="12.75">
      <c r="B7" s="2">
        <f>C7/2.54</f>
        <v>25.196850393700785</v>
      </c>
      <c r="C7">
        <v>64</v>
      </c>
      <c r="D7">
        <v>612</v>
      </c>
      <c r="E7" s="2">
        <f>D7/36.33</f>
        <v>16.845582163501238</v>
      </c>
      <c r="F7" s="3">
        <f>E7/C7</f>
        <v>0.26321222130470684</v>
      </c>
      <c r="H7">
        <v>72</v>
      </c>
      <c r="I7">
        <v>82</v>
      </c>
      <c r="J7">
        <v>70</v>
      </c>
      <c r="K7">
        <v>84</v>
      </c>
      <c r="L7">
        <v>67</v>
      </c>
      <c r="P7" s="4">
        <v>37038</v>
      </c>
      <c r="Q7" s="2">
        <v>15.297507001997156</v>
      </c>
    </row>
    <row r="8" spans="2:17" ht="12.75">
      <c r="B8" s="2">
        <f>C8/2.54</f>
        <v>22.834645669291337</v>
      </c>
      <c r="C8">
        <v>58</v>
      </c>
      <c r="D8">
        <v>712</v>
      </c>
      <c r="E8" s="2">
        <f>D8/36.33</f>
        <v>19.5981282686485</v>
      </c>
      <c r="F8" s="3">
        <f>E8/C8</f>
        <v>0.33789876325256035</v>
      </c>
      <c r="H8">
        <v>62</v>
      </c>
      <c r="I8">
        <v>68</v>
      </c>
      <c r="J8">
        <v>77</v>
      </c>
      <c r="K8">
        <v>73</v>
      </c>
      <c r="L8">
        <v>69</v>
      </c>
      <c r="P8" s="4">
        <v>37039</v>
      </c>
      <c r="Q8" s="2">
        <v>11.865999218698136</v>
      </c>
    </row>
    <row r="9" spans="2:17" ht="12.75">
      <c r="B9" s="2">
        <f>C9/2.54</f>
        <v>25.196850393700785</v>
      </c>
      <c r="C9">
        <v>64</v>
      </c>
      <c r="D9">
        <v>455</v>
      </c>
      <c r="E9" s="2">
        <f>D9/36.33</f>
        <v>12.52408477842004</v>
      </c>
      <c r="F9" s="3">
        <f>E9/C9</f>
        <v>0.19568882466281312</v>
      </c>
      <c r="H9">
        <v>68</v>
      </c>
      <c r="I9">
        <v>59</v>
      </c>
      <c r="J9">
        <v>70</v>
      </c>
      <c r="K9">
        <v>64</v>
      </c>
      <c r="L9">
        <v>59</v>
      </c>
      <c r="P9" s="4">
        <v>37040</v>
      </c>
      <c r="Q9">
        <v>14.8</v>
      </c>
    </row>
    <row r="10" spans="2:17" ht="12.75">
      <c r="B10" s="2">
        <f>C10/2.54</f>
        <v>27.16535433070866</v>
      </c>
      <c r="C10">
        <v>69</v>
      </c>
      <c r="D10">
        <v>534</v>
      </c>
      <c r="E10" s="2">
        <f>D10/36.33</f>
        <v>14.698596201486376</v>
      </c>
      <c r="F10" s="3">
        <f>E10/C10</f>
        <v>0.21302313335487502</v>
      </c>
      <c r="H10">
        <v>70</v>
      </c>
      <c r="I10">
        <v>55</v>
      </c>
      <c r="J10">
        <v>79</v>
      </c>
      <c r="K10">
        <v>75</v>
      </c>
      <c r="L10">
        <v>57</v>
      </c>
      <c r="P10" s="4">
        <v>37042</v>
      </c>
      <c r="Q10" s="2">
        <v>13.3</v>
      </c>
    </row>
    <row r="11" spans="2:17" ht="12.75">
      <c r="B11" s="2">
        <f>C11/2.54</f>
        <v>24.409448818897637</v>
      </c>
      <c r="C11">
        <v>62</v>
      </c>
      <c r="D11">
        <v>484</v>
      </c>
      <c r="E11" s="2">
        <f>D11/36.33</f>
        <v>13.322323148912744</v>
      </c>
      <c r="F11" s="3">
        <f>E11/C11</f>
        <v>0.2148761798211733</v>
      </c>
      <c r="H11">
        <v>75</v>
      </c>
      <c r="I11">
        <v>62</v>
      </c>
      <c r="J11">
        <v>76</v>
      </c>
      <c r="K11">
        <v>72</v>
      </c>
      <c r="L11">
        <v>66</v>
      </c>
      <c r="P11" s="4">
        <v>37043</v>
      </c>
      <c r="Q11" s="2">
        <v>10.1</v>
      </c>
    </row>
    <row r="12" spans="6:17" ht="12.75">
      <c r="F12" s="3"/>
      <c r="H12">
        <v>77</v>
      </c>
      <c r="I12">
        <v>66</v>
      </c>
      <c r="J12">
        <v>80</v>
      </c>
      <c r="K12">
        <v>74</v>
      </c>
      <c r="L12">
        <v>58</v>
      </c>
      <c r="P12" s="4">
        <v>37044</v>
      </c>
      <c r="Q12" s="2">
        <v>13.3</v>
      </c>
    </row>
    <row r="13" spans="6:17" ht="12.75">
      <c r="F13" s="3">
        <f>AVERAGE(F7:F11)</f>
        <v>0.24493982447922574</v>
      </c>
      <c r="H13">
        <v>75</v>
      </c>
      <c r="I13">
        <v>69</v>
      </c>
      <c r="J13">
        <v>81</v>
      </c>
      <c r="K13">
        <v>56</v>
      </c>
      <c r="L13">
        <v>71</v>
      </c>
      <c r="P13" s="4">
        <v>37045</v>
      </c>
      <c r="Q13" s="2">
        <v>9.7</v>
      </c>
    </row>
    <row r="14" spans="8:17" ht="12.75">
      <c r="H14">
        <v>73</v>
      </c>
      <c r="I14">
        <v>77</v>
      </c>
      <c r="J14">
        <v>80</v>
      </c>
      <c r="K14">
        <v>59</v>
      </c>
      <c r="L14">
        <v>74</v>
      </c>
      <c r="P14" s="4">
        <v>37047</v>
      </c>
      <c r="Q14" s="2">
        <v>0</v>
      </c>
    </row>
    <row r="15" spans="8:16" ht="12.75">
      <c r="H15">
        <v>79</v>
      </c>
      <c r="I15">
        <v>74</v>
      </c>
      <c r="J15">
        <v>84</v>
      </c>
      <c r="K15">
        <v>69</v>
      </c>
      <c r="L15">
        <v>75</v>
      </c>
    </row>
    <row r="16" spans="8:12" ht="12.75">
      <c r="H16">
        <v>72</v>
      </c>
      <c r="I16">
        <v>74</v>
      </c>
      <c r="J16">
        <v>76</v>
      </c>
      <c r="K16">
        <v>68</v>
      </c>
      <c r="L16">
        <v>73</v>
      </c>
    </row>
    <row r="18" spans="1:8" ht="12.75">
      <c r="A18" t="s">
        <v>11</v>
      </c>
      <c r="D18" s="2">
        <f>F13*H18</f>
        <v>17.366233555577107</v>
      </c>
      <c r="E18" t="s">
        <v>12</v>
      </c>
      <c r="H18" s="2">
        <f>AVERAGE(H7:L16)</f>
        <v>70.9</v>
      </c>
    </row>
    <row r="22" spans="1:11" ht="12.75">
      <c r="A22" t="s">
        <v>35</v>
      </c>
      <c r="G22" t="s">
        <v>8</v>
      </c>
      <c r="K22" s="4">
        <v>37030</v>
      </c>
    </row>
    <row r="23" ht="14.25">
      <c r="G23" t="s">
        <v>10</v>
      </c>
    </row>
    <row r="25" spans="2:5" ht="12.75">
      <c r="B25" s="1" t="s">
        <v>0</v>
      </c>
      <c r="C25" s="1"/>
      <c r="E25" t="s">
        <v>6</v>
      </c>
    </row>
    <row r="26" spans="2:5" ht="12.75">
      <c r="B26" s="1" t="s">
        <v>1</v>
      </c>
      <c r="C26" s="1" t="s">
        <v>1</v>
      </c>
      <c r="D26" s="1" t="s">
        <v>4</v>
      </c>
      <c r="E26" t="s">
        <v>7</v>
      </c>
    </row>
    <row r="27" spans="2:5" ht="12.75">
      <c r="B27" s="1" t="s">
        <v>2</v>
      </c>
      <c r="C27" s="1" t="s">
        <v>3</v>
      </c>
      <c r="D27" s="1" t="s">
        <v>5</v>
      </c>
      <c r="E27" s="1" t="s">
        <v>3</v>
      </c>
    </row>
    <row r="28" spans="2:12" ht="12.75">
      <c r="B28" s="2">
        <f>C28/2.54</f>
        <v>29.52755905511811</v>
      </c>
      <c r="C28">
        <v>75</v>
      </c>
      <c r="D28">
        <v>714</v>
      </c>
      <c r="E28" s="2">
        <f>D28/36.33</f>
        <v>19.653179190751445</v>
      </c>
      <c r="F28" s="3">
        <f>E28/C28</f>
        <v>0.26204238921001927</v>
      </c>
      <c r="H28">
        <v>73</v>
      </c>
      <c r="I28">
        <v>69</v>
      </c>
      <c r="J28">
        <v>76</v>
      </c>
      <c r="K28">
        <v>74</v>
      </c>
      <c r="L28">
        <v>64</v>
      </c>
    </row>
    <row r="29" spans="2:12" ht="12.75">
      <c r="B29" s="2">
        <f>C29/2.54</f>
        <v>26.771653543307085</v>
      </c>
      <c r="C29">
        <v>68</v>
      </c>
      <c r="D29">
        <v>639</v>
      </c>
      <c r="E29" s="2">
        <f>D29/36.33</f>
        <v>17.588769611891</v>
      </c>
      <c r="F29" s="3">
        <f>E29/C29</f>
        <v>0.2586583766454559</v>
      </c>
      <c r="H29">
        <v>72</v>
      </c>
      <c r="I29">
        <v>66</v>
      </c>
      <c r="J29">
        <v>70</v>
      </c>
      <c r="K29">
        <v>65</v>
      </c>
      <c r="L29">
        <v>65</v>
      </c>
    </row>
    <row r="30" spans="2:12" ht="12.75">
      <c r="B30" s="2">
        <f>C30/2.54</f>
        <v>27.559055118110237</v>
      </c>
      <c r="C30">
        <v>70</v>
      </c>
      <c r="D30">
        <v>666</v>
      </c>
      <c r="E30" s="2">
        <f>D30/36.33</f>
        <v>18.33195706028076</v>
      </c>
      <c r="F30" s="3">
        <f>E30/C30</f>
        <v>0.26188510086115374</v>
      </c>
      <c r="H30">
        <v>68</v>
      </c>
      <c r="I30">
        <v>64</v>
      </c>
      <c r="J30">
        <v>71</v>
      </c>
      <c r="K30">
        <v>67</v>
      </c>
      <c r="L30">
        <v>56</v>
      </c>
    </row>
    <row r="31" spans="2:12" ht="12.75">
      <c r="B31" s="2">
        <f>C31/2.54</f>
        <v>23.228346456692915</v>
      </c>
      <c r="C31">
        <v>59</v>
      </c>
      <c r="D31">
        <v>531</v>
      </c>
      <c r="E31" s="2">
        <f>D31/36.33</f>
        <v>14.616019818331958</v>
      </c>
      <c r="F31" s="3">
        <f>E31/C31</f>
        <v>0.24772914946325353</v>
      </c>
      <c r="H31">
        <v>74</v>
      </c>
      <c r="I31">
        <v>65</v>
      </c>
      <c r="J31">
        <v>72</v>
      </c>
      <c r="K31">
        <v>67</v>
      </c>
      <c r="L31">
        <v>58</v>
      </c>
    </row>
    <row r="32" spans="2:12" ht="12.75">
      <c r="B32" s="2">
        <f>C32/2.54</f>
        <v>25.590551181102363</v>
      </c>
      <c r="C32">
        <v>65</v>
      </c>
      <c r="D32">
        <v>556</v>
      </c>
      <c r="E32" s="2">
        <f>D32/36.33</f>
        <v>15.304156344618773</v>
      </c>
      <c r="F32" s="3">
        <f>E32/C32</f>
        <v>0.23544855914798113</v>
      </c>
      <c r="H32">
        <v>78</v>
      </c>
      <c r="I32">
        <v>57</v>
      </c>
      <c r="J32">
        <v>74</v>
      </c>
      <c r="K32">
        <v>59</v>
      </c>
      <c r="L32">
        <v>54</v>
      </c>
    </row>
    <row r="33" spans="6:12" ht="12.75">
      <c r="F33" s="3"/>
      <c r="H33">
        <v>74</v>
      </c>
      <c r="I33">
        <v>63</v>
      </c>
      <c r="J33">
        <v>70</v>
      </c>
      <c r="K33">
        <v>60</v>
      </c>
      <c r="L33">
        <v>65</v>
      </c>
    </row>
    <row r="34" spans="6:12" ht="12.75">
      <c r="F34" s="3">
        <f>AVERAGE(F28:F32)</f>
        <v>0.25315271506557274</v>
      </c>
      <c r="H34">
        <v>79</v>
      </c>
      <c r="I34">
        <v>62</v>
      </c>
      <c r="J34">
        <v>76</v>
      </c>
      <c r="K34">
        <v>65</v>
      </c>
      <c r="L34">
        <v>63</v>
      </c>
    </row>
    <row r="35" spans="8:12" ht="12.75">
      <c r="H35">
        <v>63</v>
      </c>
      <c r="I35">
        <v>64</v>
      </c>
      <c r="J35">
        <v>64</v>
      </c>
      <c r="K35">
        <v>65</v>
      </c>
      <c r="L35">
        <v>58</v>
      </c>
    </row>
    <row r="36" spans="8:12" ht="12.75">
      <c r="H36">
        <v>64</v>
      </c>
      <c r="I36">
        <v>70</v>
      </c>
      <c r="J36">
        <v>50</v>
      </c>
      <c r="K36">
        <v>66</v>
      </c>
      <c r="L36">
        <v>45</v>
      </c>
    </row>
    <row r="37" spans="8:12" ht="12.75">
      <c r="H37">
        <v>63</v>
      </c>
      <c r="I37">
        <v>69</v>
      </c>
      <c r="J37">
        <v>74</v>
      </c>
      <c r="K37">
        <v>66</v>
      </c>
      <c r="L37">
        <v>56</v>
      </c>
    </row>
    <row r="39" spans="1:8" ht="12.75">
      <c r="A39" t="s">
        <v>11</v>
      </c>
      <c r="D39" s="2">
        <f>F34*H39</f>
        <v>16.66757475991731</v>
      </c>
      <c r="E39" t="s">
        <v>12</v>
      </c>
      <c r="H39" s="2">
        <f>AVERAGE(H28:L37)</f>
        <v>65.84</v>
      </c>
    </row>
    <row r="43" spans="1:11" ht="12.75">
      <c r="A43" t="s">
        <v>35</v>
      </c>
      <c r="G43" t="s">
        <v>8</v>
      </c>
      <c r="K43" s="4">
        <v>37031</v>
      </c>
    </row>
    <row r="44" ht="14.25">
      <c r="G44" t="s">
        <v>10</v>
      </c>
    </row>
    <row r="46" spans="2:5" ht="12.75">
      <c r="B46" s="1" t="s">
        <v>0</v>
      </c>
      <c r="C46" s="1"/>
      <c r="E46" t="s">
        <v>6</v>
      </c>
    </row>
    <row r="47" spans="2:5" ht="12.75">
      <c r="B47" s="1" t="s">
        <v>1</v>
      </c>
      <c r="C47" s="1" t="s">
        <v>1</v>
      </c>
      <c r="D47" s="1" t="s">
        <v>4</v>
      </c>
      <c r="E47" t="s">
        <v>7</v>
      </c>
    </row>
    <row r="48" spans="2:5" ht="12.75">
      <c r="B48" s="1" t="s">
        <v>2</v>
      </c>
      <c r="C48" s="1" t="s">
        <v>3</v>
      </c>
      <c r="D48" s="1" t="s">
        <v>5</v>
      </c>
      <c r="E48" s="1" t="s">
        <v>3</v>
      </c>
    </row>
    <row r="49" spans="2:12" ht="12.75">
      <c r="B49" s="2">
        <f>C49/2.54</f>
        <v>27.559055118110237</v>
      </c>
      <c r="C49">
        <v>70</v>
      </c>
      <c r="D49">
        <v>593.7</v>
      </c>
      <c r="E49" s="2">
        <f>D49/36.33</f>
        <v>16.34186622625929</v>
      </c>
      <c r="F49" s="3">
        <f>E49/C49</f>
        <v>0.23345523180370417</v>
      </c>
      <c r="H49">
        <v>75</v>
      </c>
      <c r="I49">
        <v>58</v>
      </c>
      <c r="J49">
        <v>76</v>
      </c>
      <c r="K49">
        <v>67</v>
      </c>
      <c r="L49">
        <v>65</v>
      </c>
    </row>
    <row r="50" spans="2:12" ht="12.75">
      <c r="B50" s="2">
        <f>C50/2.54</f>
        <v>23.62204724409449</v>
      </c>
      <c r="C50">
        <v>60</v>
      </c>
      <c r="D50">
        <v>491.5</v>
      </c>
      <c r="E50" s="2">
        <f>D50/36.33</f>
        <v>13.52876410679879</v>
      </c>
      <c r="F50" s="3">
        <f>E50/C50</f>
        <v>0.22547940177997983</v>
      </c>
      <c r="H50">
        <v>76</v>
      </c>
      <c r="I50">
        <v>55</v>
      </c>
      <c r="J50">
        <v>68</v>
      </c>
      <c r="K50">
        <v>66</v>
      </c>
      <c r="L50">
        <v>55</v>
      </c>
    </row>
    <row r="51" spans="2:12" ht="12.75">
      <c r="B51" s="2">
        <f>C51/2.54</f>
        <v>26.771653543307085</v>
      </c>
      <c r="C51">
        <v>68</v>
      </c>
      <c r="D51">
        <v>648.5</v>
      </c>
      <c r="E51" s="2">
        <f>D51/36.33</f>
        <v>17.85026149187999</v>
      </c>
      <c r="F51" s="3">
        <f>E51/C51</f>
        <v>0.2625038454688234</v>
      </c>
      <c r="H51">
        <v>72</v>
      </c>
      <c r="I51">
        <v>55</v>
      </c>
      <c r="J51">
        <v>68</v>
      </c>
      <c r="K51">
        <v>65</v>
      </c>
      <c r="L51">
        <v>56</v>
      </c>
    </row>
    <row r="52" spans="2:12" ht="12.75">
      <c r="B52" s="2">
        <f>C52/2.54</f>
        <v>26.37795275590551</v>
      </c>
      <c r="C52">
        <v>67</v>
      </c>
      <c r="D52">
        <v>588.2</v>
      </c>
      <c r="E52" s="2">
        <f>D52/36.33</f>
        <v>16.190476190476193</v>
      </c>
      <c r="F52" s="3">
        <f>E52/C52</f>
        <v>0.2416488983653163</v>
      </c>
      <c r="H52">
        <v>76</v>
      </c>
      <c r="I52">
        <v>52</v>
      </c>
      <c r="J52">
        <v>67</v>
      </c>
      <c r="K52">
        <v>63</v>
      </c>
      <c r="L52">
        <v>62</v>
      </c>
    </row>
    <row r="53" spans="2:12" ht="12.75">
      <c r="B53" s="2">
        <f>C53/2.54</f>
        <v>22.04724409448819</v>
      </c>
      <c r="C53">
        <v>56</v>
      </c>
      <c r="D53">
        <v>456.2</v>
      </c>
      <c r="E53" s="2">
        <f>D53/36.33</f>
        <v>12.557115331681805</v>
      </c>
      <c r="F53" s="3">
        <f>E53/C53</f>
        <v>0.2242342023514608</v>
      </c>
      <c r="H53">
        <v>74</v>
      </c>
      <c r="I53">
        <v>55</v>
      </c>
      <c r="J53">
        <v>75</v>
      </c>
      <c r="K53">
        <v>69</v>
      </c>
      <c r="L53">
        <v>64</v>
      </c>
    </row>
    <row r="54" spans="6:12" ht="12.75">
      <c r="F54" s="3"/>
      <c r="H54">
        <v>69</v>
      </c>
      <c r="I54">
        <v>70</v>
      </c>
      <c r="J54">
        <v>66</v>
      </c>
      <c r="K54">
        <v>68</v>
      </c>
      <c r="L54">
        <v>57</v>
      </c>
    </row>
    <row r="55" spans="6:12" ht="12.75">
      <c r="F55" s="3">
        <f>AVERAGE(F49:F53)</f>
        <v>0.23746431595385692</v>
      </c>
      <c r="H55">
        <v>66</v>
      </c>
      <c r="I55">
        <v>72</v>
      </c>
      <c r="J55">
        <v>69</v>
      </c>
      <c r="K55">
        <v>67</v>
      </c>
      <c r="L55">
        <v>65</v>
      </c>
    </row>
    <row r="56" spans="8:12" ht="12.75">
      <c r="H56">
        <v>68</v>
      </c>
      <c r="I56">
        <v>72</v>
      </c>
      <c r="J56">
        <v>67</v>
      </c>
      <c r="K56">
        <v>67</v>
      </c>
      <c r="L56">
        <v>63</v>
      </c>
    </row>
    <row r="57" spans="8:12" ht="12.75">
      <c r="H57">
        <v>62</v>
      </c>
      <c r="I57">
        <v>82</v>
      </c>
      <c r="J57">
        <v>64</v>
      </c>
      <c r="K57">
        <v>67</v>
      </c>
      <c r="L57">
        <v>59</v>
      </c>
    </row>
    <row r="58" spans="8:12" ht="12.75">
      <c r="H58">
        <v>52</v>
      </c>
      <c r="I58">
        <v>86</v>
      </c>
      <c r="J58">
        <v>69</v>
      </c>
      <c r="K58">
        <v>64</v>
      </c>
      <c r="L58">
        <v>56</v>
      </c>
    </row>
    <row r="60" spans="1:8" ht="12.75">
      <c r="A60" t="s">
        <v>11</v>
      </c>
      <c r="D60" s="2">
        <f>F55*H60</f>
        <v>15.677394139273632</v>
      </c>
      <c r="E60" t="s">
        <v>12</v>
      </c>
      <c r="H60" s="2">
        <f>AVERAGE(H49:L58)</f>
        <v>66.02</v>
      </c>
    </row>
    <row r="64" spans="1:11" ht="12.75">
      <c r="A64" t="s">
        <v>35</v>
      </c>
      <c r="G64" t="s">
        <v>8</v>
      </c>
      <c r="K64" s="4">
        <v>37033</v>
      </c>
    </row>
    <row r="65" ht="14.25">
      <c r="G65" t="s">
        <v>10</v>
      </c>
    </row>
    <row r="67" spans="2:5" ht="12.75">
      <c r="B67" s="1" t="s">
        <v>0</v>
      </c>
      <c r="C67" s="1"/>
      <c r="E67" t="s">
        <v>6</v>
      </c>
    </row>
    <row r="68" spans="2:5" ht="12.75">
      <c r="B68" s="1" t="s">
        <v>1</v>
      </c>
      <c r="C68" s="1" t="s">
        <v>1</v>
      </c>
      <c r="D68" s="1" t="s">
        <v>4</v>
      </c>
      <c r="E68" t="s">
        <v>7</v>
      </c>
    </row>
    <row r="69" spans="2:5" ht="12.75">
      <c r="B69" s="1" t="s">
        <v>2</v>
      </c>
      <c r="C69" s="1" t="s">
        <v>3</v>
      </c>
      <c r="D69" s="1" t="s">
        <v>5</v>
      </c>
      <c r="E69" s="1" t="s">
        <v>3</v>
      </c>
    </row>
    <row r="70" spans="2:12" ht="12.75">
      <c r="B70" s="2">
        <f>C70/2.54</f>
        <v>28.346456692913385</v>
      </c>
      <c r="C70">
        <v>72</v>
      </c>
      <c r="D70">
        <v>618.7</v>
      </c>
      <c r="E70" s="2">
        <f>D70/36.33</f>
        <v>17.030002752546107</v>
      </c>
      <c r="F70" s="3">
        <f>E70/C70</f>
        <v>0.23652781600758482</v>
      </c>
      <c r="H70">
        <v>77</v>
      </c>
      <c r="I70">
        <v>74</v>
      </c>
      <c r="J70">
        <v>56</v>
      </c>
      <c r="K70">
        <v>73</v>
      </c>
      <c r="L70">
        <v>77</v>
      </c>
    </row>
    <row r="71" spans="2:12" ht="12.75">
      <c r="B71" s="2">
        <f>C71/2.54</f>
        <v>25.984251968503937</v>
      </c>
      <c r="C71">
        <v>66</v>
      </c>
      <c r="D71">
        <v>532.7</v>
      </c>
      <c r="E71" s="2">
        <f>D71/36.33</f>
        <v>14.662813102119463</v>
      </c>
      <c r="F71" s="3">
        <f>E71/C71</f>
        <v>0.22216383488059793</v>
      </c>
      <c r="H71">
        <v>81</v>
      </c>
      <c r="I71">
        <v>73</v>
      </c>
      <c r="J71">
        <v>60</v>
      </c>
      <c r="K71">
        <v>75</v>
      </c>
      <c r="L71">
        <v>77</v>
      </c>
    </row>
    <row r="72" spans="2:12" ht="12.75">
      <c r="B72" s="2">
        <f>C72/2.54</f>
        <v>24.015748031496063</v>
      </c>
      <c r="C72">
        <v>61</v>
      </c>
      <c r="D72">
        <v>599.7</v>
      </c>
      <c r="E72" s="2">
        <f>D72/36.33</f>
        <v>16.507018992568128</v>
      </c>
      <c r="F72" s="3">
        <f>E72/C72</f>
        <v>0.27060686873062506</v>
      </c>
      <c r="H72">
        <v>78</v>
      </c>
      <c r="I72">
        <v>70</v>
      </c>
      <c r="J72">
        <v>64</v>
      </c>
      <c r="K72">
        <v>65</v>
      </c>
      <c r="L72">
        <v>70</v>
      </c>
    </row>
    <row r="73" spans="2:12" ht="12.75">
      <c r="B73" s="2">
        <f>C73/2.54</f>
        <v>22.834645669291337</v>
      </c>
      <c r="C73">
        <v>58</v>
      </c>
      <c r="D73">
        <v>548.9</v>
      </c>
      <c r="E73" s="2">
        <f>D73/36.33</f>
        <v>15.108725571153316</v>
      </c>
      <c r="F73" s="3">
        <f>E73/C73</f>
        <v>0.2604952684681606</v>
      </c>
      <c r="H73">
        <v>74</v>
      </c>
      <c r="I73">
        <v>72</v>
      </c>
      <c r="J73">
        <v>59</v>
      </c>
      <c r="K73">
        <v>69</v>
      </c>
      <c r="L73">
        <v>65</v>
      </c>
    </row>
    <row r="74" spans="2:12" ht="12.75">
      <c r="B74" s="2">
        <f>C74/2.54</f>
        <v>25.984251968503937</v>
      </c>
      <c r="C74">
        <v>66</v>
      </c>
      <c r="D74">
        <v>541.6</v>
      </c>
      <c r="E74" s="2">
        <f>D74/36.33</f>
        <v>14.907789705477567</v>
      </c>
      <c r="F74" s="3">
        <f>E74/C74</f>
        <v>0.22587560159814496</v>
      </c>
      <c r="H74">
        <v>79</v>
      </c>
      <c r="I74">
        <v>67</v>
      </c>
      <c r="J74">
        <v>67</v>
      </c>
      <c r="K74">
        <v>65</v>
      </c>
      <c r="L74">
        <v>62</v>
      </c>
    </row>
    <row r="75" spans="6:12" ht="12.75">
      <c r="F75" s="3"/>
      <c r="H75">
        <v>76</v>
      </c>
      <c r="I75">
        <v>69</v>
      </c>
      <c r="J75">
        <v>72</v>
      </c>
      <c r="K75">
        <v>67</v>
      </c>
      <c r="L75">
        <v>57</v>
      </c>
    </row>
    <row r="76" spans="6:12" ht="12.75">
      <c r="F76" s="7">
        <f>AVERAGE(F70:F74)</f>
        <v>0.24313387793702268</v>
      </c>
      <c r="H76">
        <v>78</v>
      </c>
      <c r="I76">
        <v>69</v>
      </c>
      <c r="J76">
        <v>73</v>
      </c>
      <c r="K76">
        <v>69</v>
      </c>
      <c r="L76">
        <v>61</v>
      </c>
    </row>
    <row r="77" spans="8:12" ht="12.75">
      <c r="H77">
        <v>72</v>
      </c>
      <c r="I77">
        <v>70</v>
      </c>
      <c r="J77">
        <v>64</v>
      </c>
      <c r="K77">
        <v>72</v>
      </c>
      <c r="L77">
        <v>65</v>
      </c>
    </row>
    <row r="78" spans="8:12" ht="12.75">
      <c r="H78">
        <v>69</v>
      </c>
      <c r="I78">
        <v>72</v>
      </c>
      <c r="J78">
        <v>82</v>
      </c>
      <c r="K78">
        <v>73</v>
      </c>
      <c r="L78">
        <v>62</v>
      </c>
    </row>
    <row r="79" spans="8:12" ht="12.75">
      <c r="H79">
        <v>69</v>
      </c>
      <c r="I79">
        <v>52</v>
      </c>
      <c r="J79">
        <v>80</v>
      </c>
      <c r="K79">
        <v>75</v>
      </c>
      <c r="L79">
        <v>60</v>
      </c>
    </row>
    <row r="81" spans="1:8" ht="12.75">
      <c r="A81" t="s">
        <v>11</v>
      </c>
      <c r="D81" s="2">
        <f>F76*H81</f>
        <v>16.907529871740557</v>
      </c>
      <c r="E81" t="s">
        <v>12</v>
      </c>
      <c r="H81" s="2">
        <f>AVERAGE(H70:L79)</f>
        <v>69.54</v>
      </c>
    </row>
    <row r="85" spans="1:11" ht="12.75">
      <c r="A85" t="s">
        <v>35</v>
      </c>
      <c r="G85" t="s">
        <v>8</v>
      </c>
      <c r="K85" s="4">
        <v>37035</v>
      </c>
    </row>
    <row r="86" ht="14.25">
      <c r="G86" t="s">
        <v>10</v>
      </c>
    </row>
    <row r="88" spans="2:5" ht="12.75">
      <c r="B88" s="1" t="s">
        <v>0</v>
      </c>
      <c r="C88" s="1"/>
      <c r="E88" t="s">
        <v>6</v>
      </c>
    </row>
    <row r="89" spans="2:5" ht="12.75">
      <c r="B89" s="1" t="s">
        <v>1</v>
      </c>
      <c r="C89" s="1" t="s">
        <v>1</v>
      </c>
      <c r="D89" s="1" t="s">
        <v>4</v>
      </c>
      <c r="E89" t="s">
        <v>7</v>
      </c>
    </row>
    <row r="90" spans="2:5" ht="12.75">
      <c r="B90" s="1" t="s">
        <v>2</v>
      </c>
      <c r="C90" s="1" t="s">
        <v>3</v>
      </c>
      <c r="D90" s="1" t="s">
        <v>5</v>
      </c>
      <c r="E90" s="1" t="s">
        <v>3</v>
      </c>
    </row>
    <row r="91" spans="2:12" ht="12.75">
      <c r="B91" s="2">
        <f>C91/2.54</f>
        <v>25.984251968503937</v>
      </c>
      <c r="C91">
        <v>66</v>
      </c>
      <c r="D91">
        <v>596.7</v>
      </c>
      <c r="E91" s="2">
        <f>D91/36.33</f>
        <v>16.42444260941371</v>
      </c>
      <c r="F91" s="3">
        <f>E91/C91</f>
        <v>0.24885519105172288</v>
      </c>
      <c r="H91">
        <v>77</v>
      </c>
      <c r="I91">
        <v>74</v>
      </c>
      <c r="J91">
        <v>56</v>
      </c>
      <c r="K91">
        <v>73</v>
      </c>
      <c r="L91">
        <v>77</v>
      </c>
    </row>
    <row r="92" spans="2:12" ht="12.75">
      <c r="B92" s="2">
        <f>C92/2.54</f>
        <v>26.37795275590551</v>
      </c>
      <c r="C92">
        <v>67</v>
      </c>
      <c r="D92">
        <v>552.7</v>
      </c>
      <c r="E92" s="2">
        <f>D92/36.33</f>
        <v>15.213322323148915</v>
      </c>
      <c r="F92" s="3">
        <f>E92/C92</f>
        <v>0.2270645122858047</v>
      </c>
      <c r="H92">
        <v>81</v>
      </c>
      <c r="I92">
        <v>73</v>
      </c>
      <c r="J92">
        <v>60</v>
      </c>
      <c r="K92">
        <v>75</v>
      </c>
      <c r="L92">
        <v>77</v>
      </c>
    </row>
    <row r="93" spans="2:12" ht="12.75">
      <c r="B93" s="2">
        <f>C93/2.54</f>
        <v>22.440944881889763</v>
      </c>
      <c r="C93">
        <v>57</v>
      </c>
      <c r="D93">
        <v>513</v>
      </c>
      <c r="E93" s="2">
        <f>D93/36.33</f>
        <v>14.12056151940545</v>
      </c>
      <c r="F93" s="3">
        <f>E93/C93</f>
        <v>0.24772914946325353</v>
      </c>
      <c r="H93">
        <v>78</v>
      </c>
      <c r="I93">
        <v>70</v>
      </c>
      <c r="J93">
        <v>64</v>
      </c>
      <c r="K93">
        <v>65</v>
      </c>
      <c r="L93">
        <v>70</v>
      </c>
    </row>
    <row r="94" spans="2:12" ht="12.75">
      <c r="B94" s="2">
        <f>C94/2.54</f>
        <v>22.04724409448819</v>
      </c>
      <c r="C94">
        <v>56</v>
      </c>
      <c r="D94">
        <v>479.1</v>
      </c>
      <c r="E94" s="2">
        <f>D94/36.33</f>
        <v>13.18744838976053</v>
      </c>
      <c r="F94" s="3">
        <f>E94/C94</f>
        <v>0.2354901498171523</v>
      </c>
      <c r="H94">
        <v>74</v>
      </c>
      <c r="I94">
        <v>72</v>
      </c>
      <c r="J94">
        <v>59</v>
      </c>
      <c r="K94">
        <v>69</v>
      </c>
      <c r="L94">
        <v>65</v>
      </c>
    </row>
    <row r="95" spans="2:12" ht="12.75">
      <c r="B95" s="2">
        <f>C95/2.54</f>
        <v>24.80314960629921</v>
      </c>
      <c r="C95">
        <v>63</v>
      </c>
      <c r="D95">
        <v>551.9</v>
      </c>
      <c r="E95" s="2">
        <f>D95/36.33</f>
        <v>15.191301954307734</v>
      </c>
      <c r="F95" s="3">
        <f>E95/C95</f>
        <v>0.24113177705250372</v>
      </c>
      <c r="H95">
        <v>79</v>
      </c>
      <c r="I95">
        <v>67</v>
      </c>
      <c r="J95">
        <v>67</v>
      </c>
      <c r="K95">
        <v>65</v>
      </c>
      <c r="L95">
        <v>62</v>
      </c>
    </row>
    <row r="96" spans="6:12" ht="12.75">
      <c r="F96" s="3"/>
      <c r="H96">
        <v>76</v>
      </c>
      <c r="I96">
        <v>69</v>
      </c>
      <c r="J96">
        <v>72</v>
      </c>
      <c r="K96">
        <v>67</v>
      </c>
      <c r="L96">
        <v>57</v>
      </c>
    </row>
    <row r="97" spans="6:12" ht="12.75">
      <c r="F97" s="7">
        <f>AVERAGE(F91:F95)</f>
        <v>0.24005415593408747</v>
      </c>
      <c r="H97">
        <v>78</v>
      </c>
      <c r="I97">
        <v>69</v>
      </c>
      <c r="J97">
        <v>73</v>
      </c>
      <c r="K97">
        <v>69</v>
      </c>
      <c r="L97">
        <v>61</v>
      </c>
    </row>
    <row r="98" spans="8:12" ht="12.75">
      <c r="H98">
        <v>72</v>
      </c>
      <c r="I98">
        <v>70</v>
      </c>
      <c r="J98">
        <v>64</v>
      </c>
      <c r="K98">
        <v>72</v>
      </c>
      <c r="L98">
        <v>65</v>
      </c>
    </row>
    <row r="99" spans="8:12" ht="12.75">
      <c r="H99">
        <v>69</v>
      </c>
      <c r="I99">
        <v>72</v>
      </c>
      <c r="J99">
        <v>82</v>
      </c>
      <c r="K99">
        <v>73</v>
      </c>
      <c r="L99">
        <v>62</v>
      </c>
    </row>
    <row r="100" spans="8:12" ht="12.75">
      <c r="H100">
        <v>69</v>
      </c>
      <c r="I100">
        <v>52</v>
      </c>
      <c r="J100">
        <v>80</v>
      </c>
      <c r="K100">
        <v>75</v>
      </c>
      <c r="L100">
        <v>60</v>
      </c>
    </row>
    <row r="102" spans="1:8" ht="12.75">
      <c r="A102" t="s">
        <v>11</v>
      </c>
      <c r="D102" s="2">
        <f>F97*H102</f>
        <v>16.693366003656443</v>
      </c>
      <c r="E102" t="s">
        <v>12</v>
      </c>
      <c r="H102" s="2">
        <f>AVERAGE(H91:L100)</f>
        <v>69.54</v>
      </c>
    </row>
    <row r="106" spans="1:11" ht="12.75">
      <c r="A106" t="s">
        <v>35</v>
      </c>
      <c r="G106" t="s">
        <v>8</v>
      </c>
      <c r="K106" s="4">
        <v>37037</v>
      </c>
    </row>
    <row r="107" ht="14.25">
      <c r="G107" t="s">
        <v>10</v>
      </c>
    </row>
    <row r="109" spans="2:5" ht="12.75">
      <c r="B109" s="1" t="s">
        <v>0</v>
      </c>
      <c r="C109" s="1"/>
      <c r="E109" t="s">
        <v>6</v>
      </c>
    </row>
    <row r="110" spans="2:5" ht="12.75">
      <c r="B110" s="1" t="s">
        <v>1</v>
      </c>
      <c r="C110" s="1" t="s">
        <v>1</v>
      </c>
      <c r="D110" s="1" t="s">
        <v>4</v>
      </c>
      <c r="E110" t="s">
        <v>7</v>
      </c>
    </row>
    <row r="111" spans="2:5" ht="12.75">
      <c r="B111" s="1" t="s">
        <v>2</v>
      </c>
      <c r="C111" s="1" t="s">
        <v>3</v>
      </c>
      <c r="D111" s="1" t="s">
        <v>5</v>
      </c>
      <c r="E111" s="1" t="s">
        <v>3</v>
      </c>
    </row>
    <row r="112" spans="2:12" ht="12.75">
      <c r="B112" s="2">
        <f>C112/2.54</f>
        <v>27.559055118110237</v>
      </c>
      <c r="C112">
        <v>70</v>
      </c>
      <c r="D112">
        <v>716</v>
      </c>
      <c r="E112" s="2">
        <f>D112/36.33</f>
        <v>19.70823011285439</v>
      </c>
      <c r="F112" s="3">
        <f>E112/C112</f>
        <v>0.28154614446934845</v>
      </c>
      <c r="H112">
        <v>61</v>
      </c>
      <c r="I112">
        <v>60</v>
      </c>
      <c r="J112">
        <v>61</v>
      </c>
      <c r="K112">
        <v>51</v>
      </c>
      <c r="L112">
        <v>69</v>
      </c>
    </row>
    <row r="113" spans="2:12" ht="12.75">
      <c r="B113" s="2">
        <f>C113/2.54</f>
        <v>25.984251968503937</v>
      </c>
      <c r="C113">
        <v>66</v>
      </c>
      <c r="D113">
        <v>720.7</v>
      </c>
      <c r="E113" s="2">
        <f>D113/36.33</f>
        <v>19.837599779796314</v>
      </c>
      <c r="F113" s="3">
        <f>E113/C113</f>
        <v>0.30056969363327746</v>
      </c>
      <c r="H113">
        <v>65</v>
      </c>
      <c r="I113">
        <v>64</v>
      </c>
      <c r="J113">
        <v>62</v>
      </c>
      <c r="K113">
        <v>59</v>
      </c>
      <c r="L113">
        <v>69</v>
      </c>
    </row>
    <row r="114" spans="2:12" ht="12.75">
      <c r="B114" s="2">
        <f>C114/2.54</f>
        <v>24.80314960629921</v>
      </c>
      <c r="C114">
        <v>63</v>
      </c>
      <c r="D114">
        <v>655.9</v>
      </c>
      <c r="E114" s="2">
        <f>D114/36.33</f>
        <v>18.053949903660886</v>
      </c>
      <c r="F114" s="3">
        <f>E114/C114</f>
        <v>0.2865706333914426</v>
      </c>
      <c r="H114">
        <v>69</v>
      </c>
      <c r="I114">
        <v>60</v>
      </c>
      <c r="J114">
        <v>60</v>
      </c>
      <c r="K114">
        <v>62</v>
      </c>
      <c r="L114">
        <v>69</v>
      </c>
    </row>
    <row r="115" spans="2:12" ht="12.75">
      <c r="B115" s="2">
        <f>C115/2.54</f>
        <v>27.95275590551181</v>
      </c>
      <c r="C115">
        <v>71</v>
      </c>
      <c r="D115">
        <v>741.5</v>
      </c>
      <c r="E115" s="2">
        <f>D115/36.33</f>
        <v>20.410129369666944</v>
      </c>
      <c r="F115" s="3">
        <f>E115/C115</f>
        <v>0.2874666108403795</v>
      </c>
      <c r="H115">
        <v>67</v>
      </c>
      <c r="I115">
        <v>57</v>
      </c>
      <c r="J115">
        <v>60</v>
      </c>
      <c r="K115">
        <v>70</v>
      </c>
      <c r="L115">
        <v>69</v>
      </c>
    </row>
    <row r="116" spans="2:12" ht="12.75">
      <c r="B116" s="2">
        <f>C116/2.54</f>
        <v>26.37795275590551</v>
      </c>
      <c r="C116">
        <v>67</v>
      </c>
      <c r="D116">
        <v>685.1</v>
      </c>
      <c r="E116" s="2">
        <f>D116/36.33</f>
        <v>18.85769336636389</v>
      </c>
      <c r="F116" s="3">
        <f>E116/C116</f>
        <v>0.2814581099457297</v>
      </c>
      <c r="H116">
        <v>62</v>
      </c>
      <c r="I116">
        <v>59</v>
      </c>
      <c r="J116">
        <v>54</v>
      </c>
      <c r="K116">
        <v>69</v>
      </c>
      <c r="L116">
        <v>75</v>
      </c>
    </row>
    <row r="117" spans="6:12" ht="12.75">
      <c r="F117" s="3"/>
      <c r="H117">
        <v>75</v>
      </c>
      <c r="I117">
        <v>59</v>
      </c>
      <c r="J117">
        <v>54</v>
      </c>
      <c r="K117">
        <v>65</v>
      </c>
      <c r="L117">
        <v>75</v>
      </c>
    </row>
    <row r="118" spans="6:12" ht="12.75">
      <c r="F118" s="7">
        <f>AVERAGE(F112:F116)</f>
        <v>0.28752223845603553</v>
      </c>
      <c r="H118">
        <v>70</v>
      </c>
      <c r="I118">
        <v>55</v>
      </c>
      <c r="J118">
        <v>58</v>
      </c>
      <c r="K118">
        <v>64</v>
      </c>
      <c r="L118">
        <v>71</v>
      </c>
    </row>
    <row r="119" spans="8:12" ht="12.75">
      <c r="H119">
        <v>68</v>
      </c>
      <c r="I119">
        <v>58</v>
      </c>
      <c r="J119">
        <v>59</v>
      </c>
      <c r="K119">
        <v>67</v>
      </c>
      <c r="L119">
        <v>67</v>
      </c>
    </row>
    <row r="120" spans="8:12" ht="12.75">
      <c r="H120">
        <v>74</v>
      </c>
      <c r="I120">
        <v>53</v>
      </c>
      <c r="J120">
        <v>54</v>
      </c>
      <c r="K120">
        <v>70</v>
      </c>
      <c r="L120">
        <v>69</v>
      </c>
    </row>
    <row r="121" spans="8:12" ht="12.75">
      <c r="H121">
        <v>70</v>
      </c>
      <c r="I121">
        <v>55</v>
      </c>
      <c r="J121">
        <v>55</v>
      </c>
      <c r="K121">
        <v>69</v>
      </c>
      <c r="L121">
        <v>73</v>
      </c>
    </row>
    <row r="123" spans="1:8" ht="12.75">
      <c r="A123" t="s">
        <v>11</v>
      </c>
      <c r="D123" s="2">
        <f>F118*H123</f>
        <v>18.343918813495065</v>
      </c>
      <c r="E123" t="s">
        <v>12</v>
      </c>
      <c r="H123" s="2">
        <f>AVERAGE(H112:L121)</f>
        <v>63.8</v>
      </c>
    </row>
    <row r="127" spans="1:11" ht="12.75">
      <c r="A127" t="s">
        <v>35</v>
      </c>
      <c r="G127" t="s">
        <v>8</v>
      </c>
      <c r="K127" s="4">
        <v>37038</v>
      </c>
    </row>
    <row r="128" ht="14.25">
      <c r="G128" t="s">
        <v>10</v>
      </c>
    </row>
    <row r="130" spans="2:5" ht="12.75">
      <c r="B130" s="1" t="s">
        <v>0</v>
      </c>
      <c r="C130" s="1"/>
      <c r="E130" t="s">
        <v>6</v>
      </c>
    </row>
    <row r="131" spans="2:5" ht="12.75">
      <c r="B131" s="1" t="s">
        <v>1</v>
      </c>
      <c r="C131" s="1" t="s">
        <v>1</v>
      </c>
      <c r="D131" s="1" t="s">
        <v>4</v>
      </c>
      <c r="E131" t="s">
        <v>7</v>
      </c>
    </row>
    <row r="132" spans="2:5" ht="12.75">
      <c r="B132" s="1" t="s">
        <v>2</v>
      </c>
      <c r="C132" s="1" t="s">
        <v>3</v>
      </c>
      <c r="D132" s="1" t="s">
        <v>5</v>
      </c>
      <c r="E132" s="1" t="s">
        <v>3</v>
      </c>
    </row>
    <row r="133" spans="2:12" ht="12.75">
      <c r="B133" s="2">
        <f>C133/2.54</f>
        <v>25.984251968503937</v>
      </c>
      <c r="C133">
        <v>66</v>
      </c>
      <c r="D133">
        <v>645.3</v>
      </c>
      <c r="E133" s="2">
        <f>D133/36.33</f>
        <v>17.762180016515277</v>
      </c>
      <c r="F133" s="3">
        <f>E133/C133</f>
        <v>0.26912393964417086</v>
      </c>
      <c r="H133">
        <v>56</v>
      </c>
      <c r="I133">
        <v>62</v>
      </c>
      <c r="J133">
        <v>52</v>
      </c>
      <c r="K133">
        <v>51</v>
      </c>
      <c r="L133">
        <v>49</v>
      </c>
    </row>
    <row r="134" spans="2:12" ht="12.75">
      <c r="B134" s="2">
        <f>C134/2.54</f>
        <v>25.590551181102363</v>
      </c>
      <c r="C134">
        <v>65</v>
      </c>
      <c r="D134">
        <v>706.9</v>
      </c>
      <c r="E134" s="2">
        <f>D134/36.33</f>
        <v>19.45774841728599</v>
      </c>
      <c r="F134" s="3">
        <f>E134/C134</f>
        <v>0.2993499756505537</v>
      </c>
      <c r="H134">
        <v>59</v>
      </c>
      <c r="I134">
        <v>62</v>
      </c>
      <c r="J134">
        <v>50</v>
      </c>
      <c r="K134">
        <v>53</v>
      </c>
      <c r="L134">
        <v>51</v>
      </c>
    </row>
    <row r="135" spans="2:12" ht="12.75">
      <c r="B135" s="2">
        <f>C135/2.54</f>
        <v>25.984251968503937</v>
      </c>
      <c r="C135">
        <v>66</v>
      </c>
      <c r="D135">
        <v>701</v>
      </c>
      <c r="E135" s="2">
        <f>D135/36.33</f>
        <v>19.2953481970823</v>
      </c>
      <c r="F135" s="3">
        <f>E135/C135</f>
        <v>0.292353760561853</v>
      </c>
      <c r="H135">
        <v>58</v>
      </c>
      <c r="I135">
        <v>62</v>
      </c>
      <c r="J135">
        <v>38</v>
      </c>
      <c r="K135">
        <v>50</v>
      </c>
      <c r="L135">
        <v>58</v>
      </c>
    </row>
    <row r="136" spans="2:12" ht="12.75">
      <c r="B136" s="2">
        <f>C136/2.54</f>
        <v>22.834645669291337</v>
      </c>
      <c r="C136">
        <v>58</v>
      </c>
      <c r="D136">
        <v>560.6</v>
      </c>
      <c r="E136" s="2">
        <f>D136/36.33</f>
        <v>15.430773465455548</v>
      </c>
      <c r="F136" s="3">
        <f>E136/C136</f>
        <v>0.26604781836992325</v>
      </c>
      <c r="H136">
        <v>62</v>
      </c>
      <c r="I136">
        <v>61</v>
      </c>
      <c r="J136">
        <v>59</v>
      </c>
      <c r="K136">
        <v>52</v>
      </c>
      <c r="L136">
        <v>52</v>
      </c>
    </row>
    <row r="137" spans="2:12" ht="12.75">
      <c r="B137" s="2">
        <f>C137/2.54</f>
        <v>24.409448818897637</v>
      </c>
      <c r="C137">
        <v>62</v>
      </c>
      <c r="D137">
        <v>700.2</v>
      </c>
      <c r="E137" s="2">
        <f>D137/36.33</f>
        <v>19.273327828241126</v>
      </c>
      <c r="F137" s="3">
        <f>E137/C137</f>
        <v>0.31086012626195364</v>
      </c>
      <c r="H137">
        <v>47</v>
      </c>
      <c r="I137">
        <v>62</v>
      </c>
      <c r="J137">
        <v>57</v>
      </c>
      <c r="K137">
        <v>57</v>
      </c>
      <c r="L137">
        <v>49</v>
      </c>
    </row>
    <row r="138" spans="6:12" ht="12.75">
      <c r="F138" s="3"/>
      <c r="H138">
        <v>52</v>
      </c>
      <c r="I138">
        <v>60</v>
      </c>
      <c r="J138">
        <v>58</v>
      </c>
      <c r="K138">
        <v>53</v>
      </c>
      <c r="L138">
        <v>48</v>
      </c>
    </row>
    <row r="139" spans="6:12" ht="12.75">
      <c r="F139" s="7">
        <f>AVERAGE(F133:F137)</f>
        <v>0.2875471240976909</v>
      </c>
      <c r="H139">
        <v>61</v>
      </c>
      <c r="I139">
        <v>55</v>
      </c>
      <c r="J139">
        <v>47</v>
      </c>
      <c r="K139">
        <v>53</v>
      </c>
      <c r="L139">
        <v>46</v>
      </c>
    </row>
    <row r="140" spans="8:12" ht="12.75">
      <c r="H140">
        <v>59</v>
      </c>
      <c r="I140">
        <v>55</v>
      </c>
      <c r="J140">
        <v>44</v>
      </c>
      <c r="K140">
        <v>53</v>
      </c>
      <c r="L140">
        <v>45</v>
      </c>
    </row>
    <row r="141" spans="8:12" ht="12.75">
      <c r="H141">
        <v>52</v>
      </c>
      <c r="I141">
        <v>54</v>
      </c>
      <c r="J141">
        <v>47</v>
      </c>
      <c r="K141">
        <v>45</v>
      </c>
      <c r="L141">
        <v>47</v>
      </c>
    </row>
    <row r="142" spans="8:12" ht="12.75">
      <c r="H142">
        <v>55</v>
      </c>
      <c r="I142">
        <v>51</v>
      </c>
      <c r="J142">
        <v>42</v>
      </c>
      <c r="K142">
        <v>54</v>
      </c>
      <c r="L142">
        <v>55</v>
      </c>
    </row>
    <row r="144" spans="1:8" ht="12.75">
      <c r="A144" t="s">
        <v>11</v>
      </c>
      <c r="D144" s="2">
        <f>F139*H144</f>
        <v>15.297507001997156</v>
      </c>
      <c r="E144" t="s">
        <v>12</v>
      </c>
      <c r="H144" s="2">
        <f>AVERAGE(H133:L142)</f>
        <v>53.2</v>
      </c>
    </row>
    <row r="147" ht="8.25" customHeight="1"/>
    <row r="148" spans="1:11" ht="12.75">
      <c r="A148" t="s">
        <v>35</v>
      </c>
      <c r="G148" t="s">
        <v>8</v>
      </c>
      <c r="K148" s="4">
        <v>37039</v>
      </c>
    </row>
    <row r="149" ht="14.25">
      <c r="G149" t="s">
        <v>10</v>
      </c>
    </row>
    <row r="151" spans="2:5" ht="12.75">
      <c r="B151" s="1" t="s">
        <v>0</v>
      </c>
      <c r="C151" s="1"/>
      <c r="E151" t="s">
        <v>6</v>
      </c>
    </row>
    <row r="152" spans="2:5" ht="12.75">
      <c r="B152" s="1" t="s">
        <v>1</v>
      </c>
      <c r="C152" s="1" t="s">
        <v>1</v>
      </c>
      <c r="D152" s="1" t="s">
        <v>4</v>
      </c>
      <c r="E152" t="s">
        <v>7</v>
      </c>
    </row>
    <row r="153" spans="2:5" ht="12.75">
      <c r="B153" s="1" t="s">
        <v>2</v>
      </c>
      <c r="C153" s="1" t="s">
        <v>3</v>
      </c>
      <c r="D153" s="1" t="s">
        <v>5</v>
      </c>
      <c r="E153" s="1" t="s">
        <v>3</v>
      </c>
    </row>
    <row r="154" spans="2:12" ht="12.75">
      <c r="B154" s="2">
        <f>C154/2.54</f>
        <v>20.866141732283463</v>
      </c>
      <c r="C154">
        <v>53</v>
      </c>
      <c r="D154">
        <v>575</v>
      </c>
      <c r="E154" s="2">
        <f>D154/36.33</f>
        <v>15.827140104596753</v>
      </c>
      <c r="F154" s="3">
        <f>E154/C154</f>
        <v>0.29862528499239155</v>
      </c>
      <c r="H154">
        <v>48</v>
      </c>
      <c r="I154">
        <v>50</v>
      </c>
      <c r="J154">
        <v>49</v>
      </c>
      <c r="K154">
        <v>41</v>
      </c>
      <c r="L154">
        <v>50</v>
      </c>
    </row>
    <row r="155" spans="2:12" ht="12.75">
      <c r="B155" s="2">
        <f>C155/2.54</f>
        <v>16.929133858267715</v>
      </c>
      <c r="C155">
        <v>43</v>
      </c>
      <c r="D155">
        <v>358.7</v>
      </c>
      <c r="E155" s="2">
        <f>D155/36.33</f>
        <v>9.873382879163227</v>
      </c>
      <c r="F155" s="35">
        <f>E155/C155</f>
        <v>0.22961355532937738</v>
      </c>
      <c r="H155">
        <v>41</v>
      </c>
      <c r="I155">
        <v>50</v>
      </c>
      <c r="J155">
        <v>49</v>
      </c>
      <c r="K155">
        <v>38</v>
      </c>
      <c r="L155">
        <v>54</v>
      </c>
    </row>
    <row r="156" spans="2:12" ht="12.75">
      <c r="B156" s="2">
        <f>C156/2.54</f>
        <v>19.291338582677167</v>
      </c>
      <c r="C156">
        <v>49</v>
      </c>
      <c r="D156">
        <v>435.4</v>
      </c>
      <c r="E156" s="2">
        <f>D156/36.33</f>
        <v>11.984585741811175</v>
      </c>
      <c r="F156" s="35">
        <f>E156/C156</f>
        <v>0.24458338248594236</v>
      </c>
      <c r="H156">
        <v>35</v>
      </c>
      <c r="I156">
        <v>49</v>
      </c>
      <c r="J156">
        <v>44</v>
      </c>
      <c r="K156">
        <v>42</v>
      </c>
      <c r="L156">
        <v>56</v>
      </c>
    </row>
    <row r="157" spans="2:12" ht="12.75">
      <c r="B157" s="2">
        <f>C157/2.54</f>
        <v>18.11023622047244</v>
      </c>
      <c r="C157">
        <v>46</v>
      </c>
      <c r="D157">
        <v>419.7</v>
      </c>
      <c r="E157" s="2">
        <f>D157/36.33</f>
        <v>11.552436003303056</v>
      </c>
      <c r="F157" s="35">
        <f>E157/C157</f>
        <v>0.25113991311528383</v>
      </c>
      <c r="G157" s="9" t="s">
        <v>99</v>
      </c>
      <c r="H157">
        <v>43</v>
      </c>
      <c r="I157">
        <v>48</v>
      </c>
      <c r="J157">
        <v>42</v>
      </c>
      <c r="K157">
        <v>45</v>
      </c>
      <c r="L157">
        <v>38</v>
      </c>
    </row>
    <row r="158" spans="2:12" ht="12.75">
      <c r="B158" s="2">
        <f>C158/2.54</f>
        <v>24.409448818897637</v>
      </c>
      <c r="C158">
        <v>62</v>
      </c>
      <c r="D158">
        <v>543</v>
      </c>
      <c r="E158" s="2">
        <f>D158/36.33</f>
        <v>14.946325350949628</v>
      </c>
      <c r="F158" s="35">
        <f>E158/C158</f>
        <v>0.241069763724994</v>
      </c>
      <c r="H158">
        <v>45</v>
      </c>
      <c r="I158">
        <v>47</v>
      </c>
      <c r="J158">
        <v>42</v>
      </c>
      <c r="K158">
        <v>45</v>
      </c>
      <c r="L158">
        <v>55</v>
      </c>
    </row>
    <row r="159" spans="6:12" ht="12.75">
      <c r="F159" s="3"/>
      <c r="H159">
        <v>46</v>
      </c>
      <c r="I159">
        <v>46</v>
      </c>
      <c r="J159">
        <v>50</v>
      </c>
      <c r="K159">
        <v>47</v>
      </c>
      <c r="L159">
        <v>59</v>
      </c>
    </row>
    <row r="160" spans="6:12" ht="12.75">
      <c r="F160">
        <v>0.2865</v>
      </c>
      <c r="G160" s="39">
        <f>AVERAGE(F154:F158)</f>
        <v>0.2530063799295978</v>
      </c>
      <c r="H160">
        <v>38</v>
      </c>
      <c r="I160">
        <v>49</v>
      </c>
      <c r="J160">
        <v>42</v>
      </c>
      <c r="K160">
        <v>45</v>
      </c>
      <c r="L160">
        <v>50</v>
      </c>
    </row>
    <row r="161" spans="8:12" ht="12.75">
      <c r="H161">
        <v>46</v>
      </c>
      <c r="I161">
        <v>51</v>
      </c>
      <c r="J161">
        <v>43</v>
      </c>
      <c r="K161">
        <v>45</v>
      </c>
      <c r="L161">
        <v>59</v>
      </c>
    </row>
    <row r="162" spans="8:12" ht="12.75">
      <c r="H162">
        <v>43</v>
      </c>
      <c r="I162">
        <v>50</v>
      </c>
      <c r="J162">
        <v>42</v>
      </c>
      <c r="K162">
        <v>47</v>
      </c>
      <c r="L162">
        <v>58</v>
      </c>
    </row>
    <row r="163" spans="8:12" ht="12.75">
      <c r="H163">
        <v>46</v>
      </c>
      <c r="I163">
        <v>50</v>
      </c>
      <c r="J163">
        <v>40</v>
      </c>
      <c r="K163">
        <v>47</v>
      </c>
      <c r="L163">
        <v>60</v>
      </c>
    </row>
    <row r="165" spans="1:8" ht="12.75">
      <c r="A165" t="s">
        <v>11</v>
      </c>
      <c r="D165" s="34">
        <f>G160*H165</f>
        <v>11.865999218698136</v>
      </c>
      <c r="E165" s="9" t="s">
        <v>12</v>
      </c>
      <c r="H165" s="34">
        <f>AVERAGE(H154:L163)</f>
        <v>46.9</v>
      </c>
    </row>
    <row r="166" ht="12.75">
      <c r="D166" s="2">
        <f>F160*H165</f>
        <v>13.436849999999998</v>
      </c>
    </row>
    <row r="169" spans="1:11" ht="12.75">
      <c r="A169" t="s">
        <v>35</v>
      </c>
      <c r="G169" t="s">
        <v>8</v>
      </c>
      <c r="K169" s="4">
        <v>37040</v>
      </c>
    </row>
    <row r="170" ht="14.25">
      <c r="G170" t="s">
        <v>10</v>
      </c>
    </row>
    <row r="172" spans="2:5" ht="12.75">
      <c r="B172" s="1" t="s">
        <v>0</v>
      </c>
      <c r="C172" s="1"/>
      <c r="E172" t="s">
        <v>6</v>
      </c>
    </row>
    <row r="173" spans="2:5" ht="12.75">
      <c r="B173" s="1" t="s">
        <v>1</v>
      </c>
      <c r="C173" s="1" t="s">
        <v>1</v>
      </c>
      <c r="D173" s="1" t="s">
        <v>4</v>
      </c>
      <c r="E173" t="s">
        <v>7</v>
      </c>
    </row>
    <row r="174" spans="2:5" ht="12.75">
      <c r="B174" s="1" t="s">
        <v>2</v>
      </c>
      <c r="C174" s="1" t="s">
        <v>3</v>
      </c>
      <c r="D174" s="1" t="s">
        <v>5</v>
      </c>
      <c r="E174" s="1" t="s">
        <v>3</v>
      </c>
    </row>
    <row r="175" spans="2:12" ht="12.75">
      <c r="B175" s="2">
        <f>C175/2.54</f>
        <v>20.47244094488189</v>
      </c>
      <c r="C175">
        <v>52</v>
      </c>
      <c r="D175">
        <v>619.7</v>
      </c>
      <c r="E175" s="2">
        <f>D175/36.33</f>
        <v>17.05752821359758</v>
      </c>
      <c r="F175" s="3">
        <f>E175/C175</f>
        <v>0.32802938872303034</v>
      </c>
      <c r="H175">
        <v>46</v>
      </c>
      <c r="I175">
        <v>55</v>
      </c>
      <c r="J175">
        <v>51</v>
      </c>
      <c r="K175">
        <v>56</v>
      </c>
      <c r="L175">
        <v>54</v>
      </c>
    </row>
    <row r="176" spans="2:12" ht="12.75">
      <c r="B176" s="2">
        <f>C176/2.54</f>
        <v>18.503937007874015</v>
      </c>
      <c r="C176">
        <v>47</v>
      </c>
      <c r="D176">
        <v>427.4</v>
      </c>
      <c r="E176" s="2">
        <f>D176/36.33</f>
        <v>11.764382053399395</v>
      </c>
      <c r="F176" s="3">
        <f>E176/C176</f>
        <v>0.2503060011361573</v>
      </c>
      <c r="H176">
        <v>50</v>
      </c>
      <c r="I176">
        <v>58</v>
      </c>
      <c r="J176">
        <v>49</v>
      </c>
      <c r="K176">
        <v>57</v>
      </c>
      <c r="L176">
        <v>55</v>
      </c>
    </row>
    <row r="177" spans="2:12" ht="12.75">
      <c r="B177" s="2">
        <f>C177/2.54</f>
        <v>20.078740157480315</v>
      </c>
      <c r="C177">
        <v>51</v>
      </c>
      <c r="E177" s="2">
        <f>D177/36.33</f>
        <v>0</v>
      </c>
      <c r="F177" s="3"/>
      <c r="H177">
        <v>56</v>
      </c>
      <c r="I177">
        <v>46</v>
      </c>
      <c r="J177">
        <v>47</v>
      </c>
      <c r="K177">
        <v>55</v>
      </c>
      <c r="L177">
        <v>53</v>
      </c>
    </row>
    <row r="178" spans="2:12" ht="12.75">
      <c r="B178" s="2">
        <f>C178/2.54</f>
        <v>21.25984251968504</v>
      </c>
      <c r="C178">
        <v>54</v>
      </c>
      <c r="D178">
        <v>585.3</v>
      </c>
      <c r="E178" s="2">
        <f>D178/36.33</f>
        <v>16.110652353426918</v>
      </c>
      <c r="F178" s="3">
        <f>E178/C178</f>
        <v>0.2983454139523503</v>
      </c>
      <c r="H178">
        <v>53</v>
      </c>
      <c r="I178">
        <v>44</v>
      </c>
      <c r="J178">
        <v>47</v>
      </c>
      <c r="K178">
        <v>53</v>
      </c>
      <c r="L178">
        <v>52</v>
      </c>
    </row>
    <row r="179" spans="2:12" ht="12.75">
      <c r="B179" s="2">
        <f>C179/2.54</f>
        <v>19.291338582677167</v>
      </c>
      <c r="C179">
        <v>49</v>
      </c>
      <c r="D179">
        <v>468.6</v>
      </c>
      <c r="E179" s="2">
        <f>D179/36.33</f>
        <v>12.898431048720067</v>
      </c>
      <c r="F179" s="3">
        <f>E179/C179</f>
        <v>0.26323328670857277</v>
      </c>
      <c r="H179">
        <v>49</v>
      </c>
      <c r="I179">
        <v>40</v>
      </c>
      <c r="J179">
        <v>48</v>
      </c>
      <c r="K179">
        <v>52</v>
      </c>
      <c r="L179">
        <v>51</v>
      </c>
    </row>
    <row r="180" spans="6:12" ht="12.75">
      <c r="F180" s="3"/>
      <c r="H180">
        <v>57</v>
      </c>
      <c r="I180">
        <v>47</v>
      </c>
      <c r="J180">
        <v>50</v>
      </c>
      <c r="K180">
        <v>50</v>
      </c>
      <c r="L180">
        <v>50</v>
      </c>
    </row>
    <row r="181" spans="6:12" ht="12.75">
      <c r="F181" s="7">
        <f>AVERAGE(F175:F179)</f>
        <v>0.28497852263002765</v>
      </c>
      <c r="H181">
        <v>69</v>
      </c>
      <c r="I181">
        <v>40</v>
      </c>
      <c r="J181">
        <v>50</v>
      </c>
      <c r="K181">
        <v>48</v>
      </c>
      <c r="L181">
        <v>48</v>
      </c>
    </row>
    <row r="182" spans="8:15" ht="12.75">
      <c r="H182">
        <v>66</v>
      </c>
      <c r="I182">
        <v>46</v>
      </c>
      <c r="J182">
        <v>53</v>
      </c>
      <c r="K182">
        <v>59</v>
      </c>
      <c r="L182">
        <v>35</v>
      </c>
      <c r="O182">
        <v>1</v>
      </c>
    </row>
    <row r="183" spans="8:15" ht="12.75">
      <c r="H183">
        <v>64</v>
      </c>
      <c r="I183">
        <v>47</v>
      </c>
      <c r="J183">
        <v>47</v>
      </c>
      <c r="K183">
        <v>58</v>
      </c>
      <c r="L183">
        <v>45</v>
      </c>
      <c r="O183">
        <v>10</v>
      </c>
    </row>
    <row r="184" spans="8:15" ht="12.75">
      <c r="H184">
        <v>64</v>
      </c>
      <c r="I184">
        <v>51</v>
      </c>
      <c r="J184">
        <v>56</v>
      </c>
      <c r="K184">
        <v>56</v>
      </c>
      <c r="L184">
        <v>56</v>
      </c>
      <c r="O184">
        <v>11</v>
      </c>
    </row>
    <row r="185" ht="12.75">
      <c r="O185">
        <v>12</v>
      </c>
    </row>
    <row r="186" spans="1:15" ht="12.75">
      <c r="A186" t="s">
        <v>11</v>
      </c>
      <c r="D186" s="2">
        <f>F181*H186</f>
        <v>14.756187901782832</v>
      </c>
      <c r="E186" t="s">
        <v>12</v>
      </c>
      <c r="H186" s="2">
        <f>AVERAGE(H175:L184)</f>
        <v>51.78</v>
      </c>
      <c r="O186">
        <v>13</v>
      </c>
    </row>
    <row r="187" ht="12.75">
      <c r="O187">
        <v>23</v>
      </c>
    </row>
    <row r="188" ht="12.75">
      <c r="O188">
        <v>39</v>
      </c>
    </row>
    <row r="190" spans="1:15" ht="12.75">
      <c r="A190" t="s">
        <v>35</v>
      </c>
      <c r="G190" t="s">
        <v>8</v>
      </c>
      <c r="K190" s="4">
        <v>37042</v>
      </c>
      <c r="O190" s="2">
        <f>AVERAGE(O182:O188)</f>
        <v>15.571428571428571</v>
      </c>
    </row>
    <row r="191" spans="7:11" ht="14.25">
      <c r="G191" t="s">
        <v>10</v>
      </c>
      <c r="K191" s="8">
        <v>0.4375</v>
      </c>
    </row>
    <row r="193" spans="2:5" ht="12.75">
      <c r="B193" s="1" t="s">
        <v>0</v>
      </c>
      <c r="C193" s="1"/>
      <c r="E193" t="s">
        <v>6</v>
      </c>
    </row>
    <row r="194" spans="2:5" ht="12.75">
      <c r="B194" s="1" t="s">
        <v>1</v>
      </c>
      <c r="C194" s="1" t="s">
        <v>1</v>
      </c>
      <c r="D194" s="1" t="s">
        <v>4</v>
      </c>
      <c r="E194" t="s">
        <v>7</v>
      </c>
    </row>
    <row r="195" spans="2:5" ht="12.75">
      <c r="B195" s="1" t="s">
        <v>2</v>
      </c>
      <c r="C195" s="1" t="s">
        <v>3</v>
      </c>
      <c r="D195" s="1" t="s">
        <v>5</v>
      </c>
      <c r="E195" s="1" t="s">
        <v>3</v>
      </c>
    </row>
    <row r="196" spans="2:12" ht="12.75">
      <c r="B196" s="2">
        <v>19</v>
      </c>
      <c r="C196">
        <f>B196*2.54</f>
        <v>48.26</v>
      </c>
      <c r="D196">
        <v>517.4</v>
      </c>
      <c r="E196" s="2">
        <f>D196/36.33</f>
        <v>14.24167354803193</v>
      </c>
      <c r="F196" s="3">
        <f>E196/C196</f>
        <v>0.29510305735665004</v>
      </c>
      <c r="H196">
        <v>46</v>
      </c>
      <c r="I196">
        <v>55</v>
      </c>
      <c r="J196">
        <v>51</v>
      </c>
      <c r="K196">
        <v>56</v>
      </c>
      <c r="L196">
        <v>54</v>
      </c>
    </row>
    <row r="197" spans="2:12" ht="12.75">
      <c r="B197" s="2">
        <v>17</v>
      </c>
      <c r="C197">
        <f>B197*2.54</f>
        <v>43.18</v>
      </c>
      <c r="D197">
        <v>300</v>
      </c>
      <c r="E197" s="2">
        <f>D197/36.33</f>
        <v>8.257638315441785</v>
      </c>
      <c r="F197" s="3">
        <f>E197/C197</f>
        <v>0.19123757099216732</v>
      </c>
      <c r="H197">
        <v>50</v>
      </c>
      <c r="I197">
        <v>58</v>
      </c>
      <c r="J197">
        <v>49</v>
      </c>
      <c r="K197">
        <v>57</v>
      </c>
      <c r="L197">
        <v>55</v>
      </c>
    </row>
    <row r="198" spans="2:12" ht="12.75">
      <c r="B198" s="2">
        <v>21</v>
      </c>
      <c r="C198">
        <f>B198*2.54</f>
        <v>53.34</v>
      </c>
      <c r="D198">
        <v>593.3</v>
      </c>
      <c r="E198" s="2">
        <f>D198/36.33</f>
        <v>16.3308560418387</v>
      </c>
      <c r="F198" s="3">
        <f>E198/C198</f>
        <v>0.30616528012446004</v>
      </c>
      <c r="H198">
        <v>56</v>
      </c>
      <c r="I198">
        <v>46</v>
      </c>
      <c r="J198">
        <v>47</v>
      </c>
      <c r="K198">
        <v>55</v>
      </c>
      <c r="L198">
        <v>53</v>
      </c>
    </row>
    <row r="199" spans="2:12" ht="12.75">
      <c r="B199" s="2">
        <v>19</v>
      </c>
      <c r="C199">
        <f>B199*2.54</f>
        <v>48.26</v>
      </c>
      <c r="D199">
        <v>365.4</v>
      </c>
      <c r="E199" s="2">
        <f>D199/36.33</f>
        <v>10.057803468208093</v>
      </c>
      <c r="F199" s="3">
        <f>E199/C199</f>
        <v>0.20840869184020086</v>
      </c>
      <c r="H199">
        <v>53</v>
      </c>
      <c r="I199">
        <v>44</v>
      </c>
      <c r="J199">
        <v>47</v>
      </c>
      <c r="K199">
        <v>53</v>
      </c>
      <c r="L199">
        <v>52</v>
      </c>
    </row>
    <row r="200" spans="2:12" ht="12.75">
      <c r="B200" s="2">
        <v>16</v>
      </c>
      <c r="C200">
        <f>B200*2.54</f>
        <v>40.64</v>
      </c>
      <c r="D200">
        <v>418.2</v>
      </c>
      <c r="E200" s="2">
        <f>D200/36.33</f>
        <v>11.511147811725847</v>
      </c>
      <c r="F200" s="3">
        <f>E200/C200</f>
        <v>0.28324674733577376</v>
      </c>
      <c r="H200">
        <v>49</v>
      </c>
      <c r="I200">
        <v>40</v>
      </c>
      <c r="J200">
        <v>48</v>
      </c>
      <c r="K200">
        <v>52</v>
      </c>
      <c r="L200">
        <v>51</v>
      </c>
    </row>
    <row r="201" spans="6:12" ht="12.75">
      <c r="F201" s="3"/>
      <c r="H201">
        <v>57</v>
      </c>
      <c r="I201">
        <v>47</v>
      </c>
      <c r="J201">
        <v>50</v>
      </c>
      <c r="K201">
        <v>50</v>
      </c>
      <c r="L201">
        <v>50</v>
      </c>
    </row>
    <row r="202" spans="6:12" ht="12.75">
      <c r="F202" s="7">
        <f>AVERAGE(F196:F200)</f>
        <v>0.25683226952985044</v>
      </c>
      <c r="H202">
        <v>69</v>
      </c>
      <c r="I202">
        <v>40</v>
      </c>
      <c r="J202">
        <v>50</v>
      </c>
      <c r="K202">
        <v>48</v>
      </c>
      <c r="L202">
        <v>48</v>
      </c>
    </row>
    <row r="203" spans="8:12" ht="12.75">
      <c r="H203">
        <v>66</v>
      </c>
      <c r="I203">
        <v>46</v>
      </c>
      <c r="J203">
        <v>53</v>
      </c>
      <c r="K203">
        <v>59</v>
      </c>
      <c r="L203">
        <v>35</v>
      </c>
    </row>
    <row r="204" spans="8:12" ht="12.75">
      <c r="H204">
        <v>64</v>
      </c>
      <c r="I204">
        <v>47</v>
      </c>
      <c r="J204">
        <v>47</v>
      </c>
      <c r="K204">
        <v>58</v>
      </c>
      <c r="L204">
        <v>45</v>
      </c>
    </row>
    <row r="205" spans="8:12" ht="12.75">
      <c r="H205">
        <v>64</v>
      </c>
      <c r="I205">
        <v>51</v>
      </c>
      <c r="J205">
        <v>56</v>
      </c>
      <c r="K205">
        <v>56</v>
      </c>
      <c r="L205">
        <v>56</v>
      </c>
    </row>
    <row r="207" spans="1:8" ht="12.75">
      <c r="A207" t="s">
        <v>11</v>
      </c>
      <c r="D207" s="2">
        <f>F202*H207</f>
        <v>13.298774916255656</v>
      </c>
      <c r="E207" t="s">
        <v>12</v>
      </c>
      <c r="H207" s="2">
        <f>AVERAGE(H196:L205)</f>
        <v>51.78</v>
      </c>
    </row>
    <row r="212" spans="1:11" ht="12.75">
      <c r="A212" t="s">
        <v>35</v>
      </c>
      <c r="G212" t="s">
        <v>8</v>
      </c>
      <c r="K212" s="4">
        <v>37043</v>
      </c>
    </row>
    <row r="213" ht="14.25">
      <c r="G213" t="s">
        <v>10</v>
      </c>
    </row>
    <row r="215" spans="2:5" ht="12.75">
      <c r="B215" s="1" t="s">
        <v>0</v>
      </c>
      <c r="C215" s="1"/>
      <c r="E215" t="s">
        <v>6</v>
      </c>
    </row>
    <row r="216" spans="2:5" ht="12.75">
      <c r="B216" s="1" t="s">
        <v>1</v>
      </c>
      <c r="C216" s="1" t="s">
        <v>1</v>
      </c>
      <c r="D216" s="1" t="s">
        <v>4</v>
      </c>
      <c r="E216" t="s">
        <v>7</v>
      </c>
    </row>
    <row r="217" spans="2:5" ht="12.75">
      <c r="B217" s="1" t="s">
        <v>2</v>
      </c>
      <c r="C217" s="1" t="s">
        <v>3</v>
      </c>
      <c r="D217" s="1" t="s">
        <v>5</v>
      </c>
      <c r="E217" s="1" t="s">
        <v>3</v>
      </c>
    </row>
    <row r="218" spans="2:12" ht="12.75">
      <c r="B218" s="2">
        <f>C218/2.54</f>
        <v>21.25984251968504</v>
      </c>
      <c r="C218">
        <v>54</v>
      </c>
      <c r="D218">
        <v>417.2</v>
      </c>
      <c r="E218" s="2">
        <f>D218/36.33</f>
        <v>11.483622350674374</v>
      </c>
      <c r="F218" s="3">
        <f>E218/C218</f>
        <v>0.21265967316063655</v>
      </c>
      <c r="H218">
        <v>42</v>
      </c>
      <c r="I218">
        <v>41</v>
      </c>
      <c r="J218">
        <v>48</v>
      </c>
      <c r="K218">
        <v>37</v>
      </c>
      <c r="L218">
        <v>36</v>
      </c>
    </row>
    <row r="219" spans="2:12" ht="12.75">
      <c r="B219" s="2">
        <f>C219/2.54</f>
        <v>22.04724409448819</v>
      </c>
      <c r="C219">
        <v>56</v>
      </c>
      <c r="D219">
        <v>381.8</v>
      </c>
      <c r="E219" s="2">
        <f>D219/36.33</f>
        <v>10.509221029452243</v>
      </c>
      <c r="F219" s="3">
        <f>E219/C219</f>
        <v>0.18766466124021863</v>
      </c>
      <c r="H219">
        <v>45</v>
      </c>
      <c r="I219">
        <v>44</v>
      </c>
      <c r="J219">
        <v>47</v>
      </c>
      <c r="K219">
        <v>41</v>
      </c>
      <c r="L219">
        <v>49</v>
      </c>
    </row>
    <row r="220" spans="2:12" ht="12.75">
      <c r="B220" s="2">
        <f>C220/2.54</f>
        <v>21.25984251968504</v>
      </c>
      <c r="C220">
        <v>54</v>
      </c>
      <c r="D220">
        <v>410.7</v>
      </c>
      <c r="E220" s="2">
        <f>D220/36.33</f>
        <v>11.304706853839802</v>
      </c>
      <c r="F220" s="3">
        <f>E220/C220</f>
        <v>0.2093464232192556</v>
      </c>
      <c r="H220">
        <v>36</v>
      </c>
      <c r="I220">
        <v>46</v>
      </c>
      <c r="J220">
        <v>46</v>
      </c>
      <c r="K220">
        <v>34</v>
      </c>
      <c r="L220">
        <v>51</v>
      </c>
    </row>
    <row r="221" spans="2:12" ht="12.75">
      <c r="B221" s="2">
        <f>C221/2.54</f>
        <v>19.68503937007874</v>
      </c>
      <c r="C221">
        <v>50</v>
      </c>
      <c r="D221">
        <v>553.5</v>
      </c>
      <c r="E221" s="2">
        <f>D221/36.33</f>
        <v>15.235342691990091</v>
      </c>
      <c r="F221" s="3">
        <f>E221/C221</f>
        <v>0.30470685383980184</v>
      </c>
      <c r="H221">
        <v>43</v>
      </c>
      <c r="I221">
        <v>45</v>
      </c>
      <c r="J221">
        <v>45</v>
      </c>
      <c r="K221">
        <v>41</v>
      </c>
      <c r="L221">
        <v>51</v>
      </c>
    </row>
    <row r="222" spans="2:12" ht="12.75">
      <c r="B222" s="2">
        <f>C222/2.54</f>
        <v>22.834645669291337</v>
      </c>
      <c r="C222">
        <v>58</v>
      </c>
      <c r="D222">
        <v>583.7</v>
      </c>
      <c r="E222" s="2">
        <f>D222/36.33</f>
        <v>16.066611615744566</v>
      </c>
      <c r="F222" s="3">
        <f>E222/C222</f>
        <v>0.27701054509904427</v>
      </c>
      <c r="H222">
        <v>45</v>
      </c>
      <c r="I222">
        <v>44</v>
      </c>
      <c r="J222">
        <v>44</v>
      </c>
      <c r="K222">
        <v>44</v>
      </c>
      <c r="L222">
        <v>45</v>
      </c>
    </row>
    <row r="223" spans="6:12" ht="12.75">
      <c r="F223" s="3"/>
      <c r="H223">
        <v>50</v>
      </c>
      <c r="I223">
        <v>43</v>
      </c>
      <c r="J223">
        <v>35</v>
      </c>
      <c r="K223">
        <v>41</v>
      </c>
      <c r="L223">
        <v>41</v>
      </c>
    </row>
    <row r="224" spans="6:12" ht="12.75">
      <c r="F224" s="7">
        <f>AVERAGE(F218:F222)</f>
        <v>0.23827763131179142</v>
      </c>
      <c r="H224">
        <v>48</v>
      </c>
      <c r="I224">
        <v>45</v>
      </c>
      <c r="J224">
        <v>39</v>
      </c>
      <c r="K224">
        <v>40</v>
      </c>
      <c r="L224">
        <v>36</v>
      </c>
    </row>
    <row r="225" spans="8:12" ht="12.75">
      <c r="H225">
        <v>41</v>
      </c>
      <c r="I225">
        <v>39</v>
      </c>
      <c r="J225">
        <v>39</v>
      </c>
      <c r="K225">
        <v>41</v>
      </c>
      <c r="L225">
        <v>37</v>
      </c>
    </row>
    <row r="226" spans="8:12" ht="12.75">
      <c r="H226">
        <v>46</v>
      </c>
      <c r="I226">
        <v>39</v>
      </c>
      <c r="J226">
        <v>45</v>
      </c>
      <c r="K226">
        <v>46</v>
      </c>
      <c r="L226">
        <v>40</v>
      </c>
    </row>
    <row r="227" spans="8:12" ht="12.75">
      <c r="H227">
        <v>45</v>
      </c>
      <c r="I227">
        <v>43</v>
      </c>
      <c r="J227">
        <v>33</v>
      </c>
      <c r="K227">
        <v>36</v>
      </c>
      <c r="L227">
        <v>41</v>
      </c>
    </row>
    <row r="229" spans="1:8" ht="12.75">
      <c r="A229" t="s">
        <v>11</v>
      </c>
      <c r="D229" s="2">
        <f>F224*H229</f>
        <v>10.098206014993721</v>
      </c>
      <c r="E229" t="s">
        <v>12</v>
      </c>
      <c r="H229" s="2">
        <f>AVERAGE(H218:L227)</f>
        <v>42.38</v>
      </c>
    </row>
    <row r="233" spans="1:11" ht="12.75">
      <c r="A233" t="s">
        <v>35</v>
      </c>
      <c r="G233" t="s">
        <v>8</v>
      </c>
      <c r="K233" s="4">
        <v>37044</v>
      </c>
    </row>
    <row r="234" spans="7:11" ht="14.25">
      <c r="G234" t="s">
        <v>10</v>
      </c>
      <c r="K234" s="8">
        <v>0.4375</v>
      </c>
    </row>
    <row r="236" spans="2:5" ht="12.75">
      <c r="B236" s="1" t="s">
        <v>0</v>
      </c>
      <c r="C236" s="1"/>
      <c r="E236" t="s">
        <v>6</v>
      </c>
    </row>
    <row r="237" spans="2:5" ht="12.75">
      <c r="B237" s="1" t="s">
        <v>1</v>
      </c>
      <c r="C237" s="1" t="s">
        <v>1</v>
      </c>
      <c r="D237" s="1" t="s">
        <v>4</v>
      </c>
      <c r="E237" t="s">
        <v>7</v>
      </c>
    </row>
    <row r="238" spans="2:5" ht="12.75">
      <c r="B238" s="1" t="s">
        <v>2</v>
      </c>
      <c r="C238" s="1" t="s">
        <v>3</v>
      </c>
      <c r="D238" s="1" t="s">
        <v>5</v>
      </c>
      <c r="E238" s="1" t="s">
        <v>3</v>
      </c>
    </row>
    <row r="239" spans="2:12" ht="12.75">
      <c r="B239" s="2">
        <v>25</v>
      </c>
      <c r="C239">
        <f>B239*2.54</f>
        <v>63.5</v>
      </c>
      <c r="D239">
        <v>675.2</v>
      </c>
      <c r="E239" s="2">
        <f>D239/36.33</f>
        <v>18.58519130195431</v>
      </c>
      <c r="F239" s="3">
        <f>E239/C239</f>
        <v>0.29268017798353246</v>
      </c>
      <c r="H239">
        <v>39</v>
      </c>
      <c r="I239">
        <v>43</v>
      </c>
      <c r="J239">
        <v>44</v>
      </c>
      <c r="K239">
        <v>43</v>
      </c>
      <c r="L239">
        <v>38</v>
      </c>
    </row>
    <row r="240" spans="2:12" ht="12.75">
      <c r="B240" s="2">
        <v>17</v>
      </c>
      <c r="C240">
        <f>B240*2.54</f>
        <v>43.18</v>
      </c>
      <c r="D240">
        <v>420.5</v>
      </c>
      <c r="E240" s="2">
        <f>D240/36.33</f>
        <v>11.574456372144233</v>
      </c>
      <c r="F240" s="3">
        <f>E240/C240</f>
        <v>0.26805132867402115</v>
      </c>
      <c r="H240">
        <v>38</v>
      </c>
      <c r="I240">
        <v>46</v>
      </c>
      <c r="J240">
        <v>38</v>
      </c>
      <c r="K240">
        <v>44</v>
      </c>
      <c r="L240">
        <v>35</v>
      </c>
    </row>
    <row r="241" spans="2:12" ht="12.75">
      <c r="B241" s="2">
        <v>24</v>
      </c>
      <c r="C241">
        <f>B241*2.54</f>
        <v>60.96</v>
      </c>
      <c r="D241">
        <v>756.5</v>
      </c>
      <c r="E241" s="2">
        <f>D241/36.33</f>
        <v>20.823011285439033</v>
      </c>
      <c r="F241" s="35">
        <f>E241/C241</f>
        <v>0.3415848307978844</v>
      </c>
      <c r="G241" s="9"/>
      <c r="H241">
        <v>38</v>
      </c>
      <c r="I241">
        <v>46</v>
      </c>
      <c r="J241">
        <v>38</v>
      </c>
      <c r="K241">
        <v>44</v>
      </c>
      <c r="L241">
        <v>34</v>
      </c>
    </row>
    <row r="242" spans="2:12" ht="12.75">
      <c r="B242" s="2">
        <v>23</v>
      </c>
      <c r="C242">
        <f>B242*2.54</f>
        <v>58.42</v>
      </c>
      <c r="D242" s="10">
        <v>819.9</v>
      </c>
      <c r="E242" s="2">
        <f>D242/36.33</f>
        <v>22.568125516102395</v>
      </c>
      <c r="F242" s="35">
        <f>E242/C242</f>
        <v>0.3863082080811776</v>
      </c>
      <c r="G242" s="9" t="s">
        <v>75</v>
      </c>
      <c r="H242">
        <v>43</v>
      </c>
      <c r="I242">
        <v>46</v>
      </c>
      <c r="J242">
        <v>41</v>
      </c>
      <c r="K242">
        <v>48</v>
      </c>
      <c r="L242">
        <v>32</v>
      </c>
    </row>
    <row r="243" spans="2:12" ht="12.75">
      <c r="B243" s="2">
        <v>20</v>
      </c>
      <c r="C243">
        <f>B243*2.54</f>
        <v>50.8</v>
      </c>
      <c r="D243">
        <v>634.4</v>
      </c>
      <c r="E243" s="2">
        <f>D243/36.33</f>
        <v>17.462152491054226</v>
      </c>
      <c r="F243" s="35">
        <f>E243/C243</f>
        <v>0.34374315927272103</v>
      </c>
      <c r="G243" s="9"/>
      <c r="H243">
        <v>46</v>
      </c>
      <c r="I243">
        <v>47</v>
      </c>
      <c r="J243">
        <v>41</v>
      </c>
      <c r="K243">
        <v>42</v>
      </c>
      <c r="L243">
        <v>35</v>
      </c>
    </row>
    <row r="244" spans="6:12" ht="12.75">
      <c r="F244" s="3"/>
      <c r="H244">
        <v>48</v>
      </c>
      <c r="I244">
        <v>46</v>
      </c>
      <c r="J244">
        <v>38</v>
      </c>
      <c r="K244">
        <v>41</v>
      </c>
      <c r="L244">
        <v>36</v>
      </c>
    </row>
    <row r="245" spans="6:12" ht="12.75">
      <c r="F245">
        <v>0.26</v>
      </c>
      <c r="G245" s="39">
        <f>AVERAGE(F239:F243)</f>
        <v>0.3264735409618673</v>
      </c>
      <c r="H245">
        <v>45</v>
      </c>
      <c r="I245">
        <v>45</v>
      </c>
      <c r="J245">
        <v>43</v>
      </c>
      <c r="K245">
        <v>35</v>
      </c>
      <c r="L245">
        <v>40</v>
      </c>
    </row>
    <row r="246" spans="8:12" ht="12.75">
      <c r="H246">
        <v>43</v>
      </c>
      <c r="I246">
        <v>42</v>
      </c>
      <c r="J246">
        <v>44</v>
      </c>
      <c r="K246">
        <v>34</v>
      </c>
      <c r="L246">
        <v>43</v>
      </c>
    </row>
    <row r="247" spans="8:12" ht="12.75">
      <c r="H247">
        <v>43</v>
      </c>
      <c r="I247">
        <v>31</v>
      </c>
      <c r="J247">
        <v>42</v>
      </c>
      <c r="K247">
        <v>40</v>
      </c>
      <c r="L247">
        <v>40</v>
      </c>
    </row>
    <row r="248" spans="8:12" ht="12.75">
      <c r="H248">
        <v>40</v>
      </c>
      <c r="I248">
        <v>36</v>
      </c>
      <c r="J248">
        <v>42</v>
      </c>
      <c r="K248">
        <v>38</v>
      </c>
      <c r="L248">
        <v>40</v>
      </c>
    </row>
    <row r="250" spans="1:8" ht="12.75">
      <c r="A250" t="s">
        <v>11</v>
      </c>
      <c r="D250" s="34">
        <f>G245*H250</f>
        <v>13.346238354521137</v>
      </c>
      <c r="E250" t="s">
        <v>12</v>
      </c>
      <c r="H250" s="2">
        <f>AVERAGE(H239:L248)</f>
        <v>40.88</v>
      </c>
    </row>
    <row r="251" spans="4:5" ht="12.75">
      <c r="D251" s="2">
        <f>F245*H250</f>
        <v>10.628800000000002</v>
      </c>
      <c r="E251" t="s">
        <v>12</v>
      </c>
    </row>
    <row r="254" spans="1:11" ht="12.75">
      <c r="A254" t="s">
        <v>35</v>
      </c>
      <c r="G254" t="s">
        <v>8</v>
      </c>
      <c r="K254" s="4">
        <v>37045</v>
      </c>
    </row>
    <row r="255" spans="7:11" ht="14.25">
      <c r="G255" t="s">
        <v>10</v>
      </c>
      <c r="K255" s="8">
        <v>0.4375</v>
      </c>
    </row>
    <row r="257" spans="2:5" ht="12.75">
      <c r="B257" s="1" t="s">
        <v>0</v>
      </c>
      <c r="C257" s="1"/>
      <c r="E257" t="s">
        <v>6</v>
      </c>
    </row>
    <row r="258" spans="2:5" ht="12.75">
      <c r="B258" s="1" t="s">
        <v>1</v>
      </c>
      <c r="C258" s="1" t="s">
        <v>1</v>
      </c>
      <c r="D258" s="1" t="s">
        <v>4</v>
      </c>
      <c r="E258" t="s">
        <v>7</v>
      </c>
    </row>
    <row r="259" spans="2:5" ht="12.75">
      <c r="B259" s="1" t="s">
        <v>2</v>
      </c>
      <c r="C259" s="1" t="s">
        <v>3</v>
      </c>
      <c r="D259" s="1" t="s">
        <v>5</v>
      </c>
      <c r="E259" s="1" t="s">
        <v>3</v>
      </c>
    </row>
    <row r="260" spans="2:12" ht="12.75">
      <c r="B260" s="2">
        <v>11.5</v>
      </c>
      <c r="C260">
        <f>B260*2.54</f>
        <v>29.21</v>
      </c>
      <c r="D260">
        <v>323</v>
      </c>
      <c r="E260" s="2">
        <f>D260/36.33</f>
        <v>8.890723919625653</v>
      </c>
      <c r="F260" s="3">
        <f>E260/C260</f>
        <v>0.30437260936753346</v>
      </c>
      <c r="H260">
        <v>24</v>
      </c>
      <c r="I260">
        <v>37</v>
      </c>
      <c r="J260">
        <v>35</v>
      </c>
      <c r="K260">
        <v>19</v>
      </c>
      <c r="L260">
        <v>25</v>
      </c>
    </row>
    <row r="261" spans="2:12" ht="12.75">
      <c r="B261" s="2">
        <v>11</v>
      </c>
      <c r="C261">
        <f>B261*2.54</f>
        <v>27.94</v>
      </c>
      <c r="D261">
        <v>337</v>
      </c>
      <c r="E261" s="2">
        <f>D261/36.33</f>
        <v>9.27608037434627</v>
      </c>
      <c r="F261" s="3">
        <f>E261/C261</f>
        <v>0.3320000133982201</v>
      </c>
      <c r="H261">
        <v>28</v>
      </c>
      <c r="I261">
        <v>36</v>
      </c>
      <c r="J261">
        <v>36</v>
      </c>
      <c r="K261">
        <v>24</v>
      </c>
      <c r="L261">
        <v>26</v>
      </c>
    </row>
    <row r="262" spans="2:12" ht="12.75">
      <c r="B262" s="2">
        <v>12</v>
      </c>
      <c r="C262">
        <f>B262*2.54</f>
        <v>30.48</v>
      </c>
      <c r="D262">
        <v>393</v>
      </c>
      <c r="E262" s="2">
        <f>D262/36.33</f>
        <v>10.817506193228738</v>
      </c>
      <c r="F262" s="3">
        <f>E262/C262</f>
        <v>0.3549050588329638</v>
      </c>
      <c r="H262">
        <v>31</v>
      </c>
      <c r="I262">
        <v>35</v>
      </c>
      <c r="J262">
        <v>33</v>
      </c>
      <c r="K262">
        <v>32</v>
      </c>
      <c r="L262">
        <v>31</v>
      </c>
    </row>
    <row r="263" spans="2:12" ht="12.75">
      <c r="B263" s="2">
        <v>17.5</v>
      </c>
      <c r="C263">
        <f>B263*2.54</f>
        <v>44.45</v>
      </c>
      <c r="D263" s="10">
        <v>292</v>
      </c>
      <c r="E263" s="2">
        <f>D263/36.33</f>
        <v>8.037434627030002</v>
      </c>
      <c r="F263" s="3">
        <f>E263/C263</f>
        <v>0.18081967664859397</v>
      </c>
      <c r="H263">
        <v>42</v>
      </c>
      <c r="I263">
        <v>36</v>
      </c>
      <c r="J263">
        <v>31</v>
      </c>
      <c r="K263">
        <v>30</v>
      </c>
      <c r="L263">
        <v>32</v>
      </c>
    </row>
    <row r="264" spans="2:12" ht="12.75">
      <c r="B264" s="2">
        <v>10</v>
      </c>
      <c r="C264">
        <f>B264*2.54</f>
        <v>25.4</v>
      </c>
      <c r="D264">
        <v>321</v>
      </c>
      <c r="E264" s="2">
        <f>D264/36.33</f>
        <v>8.835672997522709</v>
      </c>
      <c r="F264" s="3">
        <f>E264/C264</f>
        <v>0.34786114163475235</v>
      </c>
      <c r="H264">
        <v>39</v>
      </c>
      <c r="I264">
        <v>26</v>
      </c>
      <c r="J264">
        <v>31</v>
      </c>
      <c r="K264">
        <v>30</v>
      </c>
      <c r="L264">
        <v>35</v>
      </c>
    </row>
    <row r="265" spans="6:12" ht="12.75">
      <c r="F265" s="3"/>
      <c r="H265">
        <v>39</v>
      </c>
      <c r="I265">
        <v>32</v>
      </c>
      <c r="J265">
        <v>33</v>
      </c>
      <c r="K265">
        <v>29</v>
      </c>
      <c r="L265">
        <v>35</v>
      </c>
    </row>
    <row r="266" spans="6:12" ht="12.75">
      <c r="F266">
        <v>0.26</v>
      </c>
      <c r="G266" s="7">
        <f>AVERAGE(F260:F264)</f>
        <v>0.30399169997641273</v>
      </c>
      <c r="H266">
        <v>39</v>
      </c>
      <c r="I266">
        <v>33</v>
      </c>
      <c r="J266">
        <v>29</v>
      </c>
      <c r="K266">
        <v>27</v>
      </c>
      <c r="L266">
        <v>37</v>
      </c>
    </row>
    <row r="267" spans="8:12" ht="12.75">
      <c r="H267">
        <v>38</v>
      </c>
      <c r="I267">
        <v>38</v>
      </c>
      <c r="J267">
        <v>32</v>
      </c>
      <c r="K267">
        <v>25</v>
      </c>
      <c r="L267">
        <v>34</v>
      </c>
    </row>
    <row r="268" spans="8:12" ht="12.75">
      <c r="H268">
        <v>36</v>
      </c>
      <c r="I268">
        <v>34</v>
      </c>
      <c r="J268">
        <v>33</v>
      </c>
      <c r="K268">
        <v>29</v>
      </c>
      <c r="L268">
        <v>23</v>
      </c>
    </row>
    <row r="269" spans="8:12" ht="12.75">
      <c r="H269">
        <v>36</v>
      </c>
      <c r="I269">
        <v>26</v>
      </c>
      <c r="J269">
        <v>36</v>
      </c>
      <c r="K269">
        <v>29</v>
      </c>
      <c r="L269">
        <v>23</v>
      </c>
    </row>
    <row r="271" spans="1:8" ht="12.75">
      <c r="A271" t="s">
        <v>11</v>
      </c>
      <c r="D271" s="34">
        <f>G266*H271</f>
        <v>9.660856225250397</v>
      </c>
      <c r="E271" t="s">
        <v>12</v>
      </c>
      <c r="H271" s="2">
        <f>AVERAGE(H260:L269)</f>
        <v>31.78</v>
      </c>
    </row>
    <row r="272" spans="4:5" ht="12.75">
      <c r="D272" s="2">
        <f>F266*H271</f>
        <v>8.2628</v>
      </c>
      <c r="E272" t="s">
        <v>12</v>
      </c>
    </row>
    <row r="275" spans="1:11" ht="12.75">
      <c r="A275" t="s">
        <v>35</v>
      </c>
      <c r="G275" t="s">
        <v>8</v>
      </c>
      <c r="K275" s="4">
        <v>37047</v>
      </c>
    </row>
    <row r="276" ht="14.25">
      <c r="G276" t="s">
        <v>10</v>
      </c>
    </row>
    <row r="278" spans="1:5" ht="12.75">
      <c r="A278" t="s">
        <v>11</v>
      </c>
      <c r="D278" s="2">
        <f>F273*H278</f>
        <v>0</v>
      </c>
      <c r="E278" t="s">
        <v>12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43"/>
  <sheetViews>
    <sheetView workbookViewId="0" topLeftCell="A1">
      <selection activeCell="A153" sqref="A153"/>
    </sheetView>
  </sheetViews>
  <sheetFormatPr defaultColWidth="9.140625" defaultRowHeight="12.75"/>
  <cols>
    <col min="1" max="1" width="8.8515625" style="0" customWidth="1"/>
    <col min="7" max="7" width="6.8515625" style="0" customWidth="1"/>
  </cols>
  <sheetData>
    <row r="1" spans="1:11" ht="12.75">
      <c r="A1" t="s">
        <v>13</v>
      </c>
      <c r="G1" t="s">
        <v>8</v>
      </c>
      <c r="K1" s="4">
        <v>37007</v>
      </c>
    </row>
    <row r="2" spans="7:11" ht="14.25">
      <c r="G2" t="s">
        <v>10</v>
      </c>
      <c r="K2" t="s">
        <v>26</v>
      </c>
    </row>
    <row r="4" spans="2:5" ht="12.75">
      <c r="B4" s="1" t="s">
        <v>0</v>
      </c>
      <c r="C4" s="1"/>
      <c r="E4" t="s">
        <v>6</v>
      </c>
    </row>
    <row r="5" spans="2:5" ht="12.75">
      <c r="B5" s="1" t="s">
        <v>1</v>
      </c>
      <c r="C5" s="1" t="s">
        <v>1</v>
      </c>
      <c r="D5" s="1" t="s">
        <v>4</v>
      </c>
      <c r="E5" t="s">
        <v>7</v>
      </c>
    </row>
    <row r="6" spans="2:5" ht="12.75">
      <c r="B6" s="1" t="s">
        <v>2</v>
      </c>
      <c r="C6" s="1" t="s">
        <v>3</v>
      </c>
      <c r="D6" s="1" t="s">
        <v>5</v>
      </c>
      <c r="E6" s="1" t="s">
        <v>3</v>
      </c>
    </row>
    <row r="7" spans="2:12" ht="12.75">
      <c r="B7">
        <v>25.5</v>
      </c>
      <c r="C7">
        <f>2.54*B7</f>
        <v>64.77</v>
      </c>
      <c r="D7">
        <v>538</v>
      </c>
      <c r="E7" s="2">
        <f>D7/36.33</f>
        <v>14.808698045692266</v>
      </c>
      <c r="F7" s="3">
        <f>E7/C7</f>
        <v>0.22863514043063557</v>
      </c>
      <c r="H7">
        <v>76</v>
      </c>
      <c r="I7">
        <v>75</v>
      </c>
      <c r="J7">
        <v>64</v>
      </c>
      <c r="K7">
        <v>63</v>
      </c>
      <c r="L7">
        <v>64</v>
      </c>
    </row>
    <row r="8" spans="2:12" ht="12.75">
      <c r="B8">
        <v>26</v>
      </c>
      <c r="C8">
        <f>2.54*B8</f>
        <v>66.04</v>
      </c>
      <c r="D8">
        <v>505</v>
      </c>
      <c r="E8" s="2">
        <f>D8/36.33</f>
        <v>13.90035783099367</v>
      </c>
      <c r="F8" s="3">
        <f>E8/C8</f>
        <v>0.21048391627791746</v>
      </c>
      <c r="H8">
        <v>72</v>
      </c>
      <c r="I8">
        <v>71</v>
      </c>
      <c r="J8">
        <v>65</v>
      </c>
      <c r="K8">
        <v>69</v>
      </c>
      <c r="L8">
        <v>63</v>
      </c>
    </row>
    <row r="9" spans="2:12" ht="12.75">
      <c r="B9">
        <v>21</v>
      </c>
      <c r="C9">
        <f>2.54*B9</f>
        <v>53.34</v>
      </c>
      <c r="D9">
        <v>356</v>
      </c>
      <c r="E9" s="2">
        <f>D9/36.33</f>
        <v>9.79906413432425</v>
      </c>
      <c r="F9" s="3">
        <f>E9/C9</f>
        <v>0.18370948883247562</v>
      </c>
      <c r="H9">
        <v>63</v>
      </c>
      <c r="I9">
        <v>69</v>
      </c>
      <c r="J9">
        <v>58</v>
      </c>
      <c r="K9">
        <v>54</v>
      </c>
      <c r="L9">
        <v>65</v>
      </c>
    </row>
    <row r="10" spans="2:12" ht="12.75">
      <c r="B10">
        <v>23.5</v>
      </c>
      <c r="C10">
        <f>2.54*B10</f>
        <v>59.69</v>
      </c>
      <c r="D10">
        <v>400</v>
      </c>
      <c r="E10" s="2">
        <f>D10/36.33</f>
        <v>11.010184420589045</v>
      </c>
      <c r="F10" s="3">
        <f>E10/C10</f>
        <v>0.1844560968435089</v>
      </c>
      <c r="H10">
        <v>65</v>
      </c>
      <c r="I10">
        <v>62</v>
      </c>
      <c r="J10">
        <v>68</v>
      </c>
      <c r="K10">
        <v>62</v>
      </c>
      <c r="L10">
        <v>61</v>
      </c>
    </row>
    <row r="11" spans="2:12" ht="12.75">
      <c r="B11">
        <v>25</v>
      </c>
      <c r="C11">
        <f>2.54*B11</f>
        <v>63.5</v>
      </c>
      <c r="D11">
        <v>463</v>
      </c>
      <c r="E11" s="2">
        <f>D11/36.33</f>
        <v>12.74428846683182</v>
      </c>
      <c r="F11" s="3">
        <f>E11/C11</f>
        <v>0.20069745617057985</v>
      </c>
      <c r="H11">
        <v>70</v>
      </c>
      <c r="I11">
        <v>67</v>
      </c>
      <c r="J11">
        <v>69</v>
      </c>
      <c r="K11">
        <v>61</v>
      </c>
      <c r="L11">
        <v>66</v>
      </c>
    </row>
    <row r="12" spans="6:12" ht="12.75">
      <c r="F12" s="3"/>
      <c r="H12">
        <v>64</v>
      </c>
      <c r="I12">
        <v>78</v>
      </c>
      <c r="J12">
        <v>72</v>
      </c>
      <c r="K12">
        <v>61</v>
      </c>
      <c r="L12">
        <v>71</v>
      </c>
    </row>
    <row r="13" spans="6:12" ht="12.75">
      <c r="F13" s="3">
        <f>AVERAGE(F7:F11)</f>
        <v>0.20159641971102346</v>
      </c>
      <c r="H13">
        <v>69</v>
      </c>
      <c r="I13">
        <v>69</v>
      </c>
      <c r="J13">
        <v>71</v>
      </c>
      <c r="K13">
        <v>65</v>
      </c>
      <c r="L13">
        <v>72</v>
      </c>
    </row>
    <row r="14" spans="8:12" ht="12.75">
      <c r="H14">
        <v>75</v>
      </c>
      <c r="I14">
        <v>61</v>
      </c>
      <c r="J14">
        <v>72</v>
      </c>
      <c r="K14">
        <v>65</v>
      </c>
      <c r="L14">
        <v>71</v>
      </c>
    </row>
    <row r="15" spans="8:12" ht="12.75">
      <c r="H15">
        <v>60</v>
      </c>
      <c r="I15">
        <v>63</v>
      </c>
      <c r="J15">
        <v>78</v>
      </c>
      <c r="K15">
        <v>63</v>
      </c>
      <c r="L15">
        <v>72</v>
      </c>
    </row>
    <row r="16" spans="8:12" ht="12.75">
      <c r="H16">
        <v>71</v>
      </c>
      <c r="I16">
        <v>60</v>
      </c>
      <c r="J16">
        <v>67</v>
      </c>
      <c r="K16">
        <v>56</v>
      </c>
      <c r="L16">
        <v>74</v>
      </c>
    </row>
    <row r="18" spans="1:8" ht="12.75">
      <c r="A18" t="s">
        <v>11</v>
      </c>
      <c r="D18" s="2">
        <f>F13*H18</f>
        <v>13.474704693484808</v>
      </c>
      <c r="E18" t="s">
        <v>12</v>
      </c>
      <c r="H18" s="2">
        <f>AVERAGE(H7:L16)</f>
        <v>66.84</v>
      </c>
    </row>
    <row r="20" ht="12.75">
      <c r="D20">
        <f>27*2.54</f>
        <v>68.58</v>
      </c>
    </row>
    <row r="22" spans="1:11" ht="12.75">
      <c r="A22" t="s">
        <v>13</v>
      </c>
      <c r="G22" t="s">
        <v>8</v>
      </c>
      <c r="K22" s="4">
        <v>37031</v>
      </c>
    </row>
    <row r="23" spans="7:11" ht="14.25">
      <c r="G23" t="s">
        <v>10</v>
      </c>
      <c r="K23" t="s">
        <v>28</v>
      </c>
    </row>
    <row r="25" spans="2:5" ht="12.75">
      <c r="B25" s="1" t="s">
        <v>0</v>
      </c>
      <c r="C25" s="1"/>
      <c r="E25" t="s">
        <v>6</v>
      </c>
    </row>
    <row r="26" spans="2:5" ht="12.75">
      <c r="B26" s="1" t="s">
        <v>1</v>
      </c>
      <c r="C26" s="1" t="s">
        <v>1</v>
      </c>
      <c r="D26" s="1" t="s">
        <v>4</v>
      </c>
      <c r="E26" t="s">
        <v>7</v>
      </c>
    </row>
    <row r="27" spans="2:5" ht="12.75">
      <c r="B27" s="1" t="s">
        <v>2</v>
      </c>
      <c r="C27" s="1" t="s">
        <v>3</v>
      </c>
      <c r="D27" s="1" t="s">
        <v>5</v>
      </c>
      <c r="E27" s="1" t="s">
        <v>3</v>
      </c>
    </row>
    <row r="28" spans="2:12" ht="12.75">
      <c r="B28">
        <v>26</v>
      </c>
      <c r="C28">
        <f>2.54*B28</f>
        <v>66.04</v>
      </c>
      <c r="D28">
        <v>635</v>
      </c>
      <c r="E28" s="2">
        <f>D28/36.33</f>
        <v>17.47866776768511</v>
      </c>
      <c r="F28" s="3">
        <f>E28/C28</f>
        <v>0.2646678947256982</v>
      </c>
      <c r="H28">
        <v>69</v>
      </c>
      <c r="I28">
        <v>68</v>
      </c>
      <c r="J28">
        <v>73</v>
      </c>
      <c r="K28">
        <v>74</v>
      </c>
      <c r="L28">
        <v>63</v>
      </c>
    </row>
    <row r="29" spans="2:12" ht="12.75">
      <c r="B29">
        <v>23.5</v>
      </c>
      <c r="C29">
        <f>2.54*B29</f>
        <v>59.69</v>
      </c>
      <c r="D29">
        <v>578</v>
      </c>
      <c r="E29" s="2">
        <f>D29/36.33</f>
        <v>15.90971648775117</v>
      </c>
      <c r="F29" s="3">
        <f>E29/C29</f>
        <v>0.26653905993887034</v>
      </c>
      <c r="H29">
        <v>74</v>
      </c>
      <c r="I29">
        <v>73</v>
      </c>
      <c r="J29">
        <v>74</v>
      </c>
      <c r="K29">
        <v>79</v>
      </c>
      <c r="L29">
        <v>68</v>
      </c>
    </row>
    <row r="30" spans="2:12" ht="12.75">
      <c r="B30">
        <v>27</v>
      </c>
      <c r="C30">
        <f>2.54*B30</f>
        <v>68.58</v>
      </c>
      <c r="D30">
        <v>586</v>
      </c>
      <c r="E30" s="2">
        <f>D30/36.33</f>
        <v>16.12992017616295</v>
      </c>
      <c r="F30" s="3">
        <f>E30/C30</f>
        <v>0.23519860274370008</v>
      </c>
      <c r="H30">
        <v>70</v>
      </c>
      <c r="I30">
        <v>75</v>
      </c>
      <c r="J30">
        <v>64</v>
      </c>
      <c r="K30">
        <v>68</v>
      </c>
      <c r="L30">
        <v>70</v>
      </c>
    </row>
    <row r="31" spans="2:12" ht="12.75">
      <c r="B31">
        <v>25</v>
      </c>
      <c r="C31">
        <f>2.54*B31</f>
        <v>63.5</v>
      </c>
      <c r="D31">
        <v>638</v>
      </c>
      <c r="E31" s="2">
        <f>D31/36.33</f>
        <v>17.561244150839528</v>
      </c>
      <c r="F31" s="3">
        <f>E31/C31</f>
        <v>0.2765550259974729</v>
      </c>
      <c r="H31">
        <v>64</v>
      </c>
      <c r="I31">
        <v>76</v>
      </c>
      <c r="J31">
        <v>71</v>
      </c>
      <c r="K31">
        <v>71</v>
      </c>
      <c r="L31">
        <v>72</v>
      </c>
    </row>
    <row r="32" spans="2:12" ht="12.75">
      <c r="B32">
        <v>26.5</v>
      </c>
      <c r="C32">
        <f>2.54*B32</f>
        <v>67.31</v>
      </c>
      <c r="D32">
        <v>687</v>
      </c>
      <c r="E32" s="2">
        <f>D32/36.33</f>
        <v>18.909991742361687</v>
      </c>
      <c r="F32" s="3">
        <f>E32/C32</f>
        <v>0.28093881655566316</v>
      </c>
      <c r="H32">
        <v>74</v>
      </c>
      <c r="I32">
        <v>74</v>
      </c>
      <c r="J32">
        <v>64</v>
      </c>
      <c r="K32">
        <v>67</v>
      </c>
      <c r="L32">
        <v>72</v>
      </c>
    </row>
    <row r="33" spans="6:12" ht="12.75">
      <c r="F33" s="3"/>
      <c r="H33">
        <v>70</v>
      </c>
      <c r="I33">
        <v>80</v>
      </c>
      <c r="J33">
        <v>68</v>
      </c>
      <c r="K33">
        <v>65</v>
      </c>
      <c r="L33">
        <v>72</v>
      </c>
    </row>
    <row r="34" spans="6:12" ht="12.75">
      <c r="F34" s="3">
        <f>AVERAGE(F28:F32)</f>
        <v>0.264779879992281</v>
      </c>
      <c r="H34">
        <v>63</v>
      </c>
      <c r="I34">
        <v>81</v>
      </c>
      <c r="J34">
        <v>53</v>
      </c>
      <c r="K34">
        <v>67</v>
      </c>
      <c r="L34">
        <v>64</v>
      </c>
    </row>
    <row r="35" spans="8:12" ht="12.75">
      <c r="H35">
        <v>71</v>
      </c>
      <c r="I35">
        <v>78</v>
      </c>
      <c r="J35">
        <v>56</v>
      </c>
      <c r="K35">
        <v>71</v>
      </c>
      <c r="L35">
        <v>71</v>
      </c>
    </row>
    <row r="36" spans="1:12" ht="12.75">
      <c r="A36" t="s">
        <v>29</v>
      </c>
      <c r="H36">
        <v>70</v>
      </c>
      <c r="I36">
        <v>79</v>
      </c>
      <c r="J36">
        <v>71</v>
      </c>
      <c r="K36">
        <v>65</v>
      </c>
      <c r="L36">
        <v>66</v>
      </c>
    </row>
    <row r="37" spans="1:12" ht="12.75">
      <c r="A37" t="s">
        <v>30</v>
      </c>
      <c r="H37">
        <v>83</v>
      </c>
      <c r="I37">
        <v>71</v>
      </c>
      <c r="J37">
        <v>64</v>
      </c>
      <c r="K37">
        <v>64</v>
      </c>
      <c r="L37">
        <v>68</v>
      </c>
    </row>
    <row r="39" spans="3:8" ht="12.75">
      <c r="C39" t="s">
        <v>11</v>
      </c>
      <c r="F39" s="2">
        <f>F34*H39</f>
        <v>18.524000404259976</v>
      </c>
      <c r="G39" t="s">
        <v>12</v>
      </c>
      <c r="H39" s="2">
        <f>AVERAGE(H28:L37)</f>
        <v>69.96</v>
      </c>
    </row>
    <row r="43" spans="1:11" ht="12.75">
      <c r="A43" t="s">
        <v>13</v>
      </c>
      <c r="G43" t="s">
        <v>8</v>
      </c>
      <c r="K43" s="4">
        <v>37037</v>
      </c>
    </row>
    <row r="44" spans="7:11" ht="14.25">
      <c r="G44" t="s">
        <v>10</v>
      </c>
      <c r="K44" s="8">
        <v>0.5833333333333334</v>
      </c>
    </row>
    <row r="46" spans="2:5" ht="12.75">
      <c r="B46" s="1" t="s">
        <v>0</v>
      </c>
      <c r="C46" s="1"/>
      <c r="E46" t="s">
        <v>6</v>
      </c>
    </row>
    <row r="47" spans="2:5" ht="12.75">
      <c r="B47" s="1" t="s">
        <v>1</v>
      </c>
      <c r="C47" s="1" t="s">
        <v>1</v>
      </c>
      <c r="D47" s="1" t="s">
        <v>4</v>
      </c>
      <c r="E47" t="s">
        <v>7</v>
      </c>
    </row>
    <row r="48" spans="2:5" ht="12.75">
      <c r="B48" s="1" t="s">
        <v>2</v>
      </c>
      <c r="C48" s="1" t="s">
        <v>3</v>
      </c>
      <c r="D48" s="1" t="s">
        <v>5</v>
      </c>
      <c r="E48" s="1" t="s">
        <v>3</v>
      </c>
    </row>
    <row r="49" spans="2:12" ht="12.75">
      <c r="B49" s="2">
        <f>C49/2.54</f>
        <v>23.62204724409449</v>
      </c>
      <c r="C49">
        <v>60</v>
      </c>
      <c r="D49">
        <v>563.3</v>
      </c>
      <c r="E49" s="2">
        <f>D49/36.33</f>
        <v>15.505092210294523</v>
      </c>
      <c r="F49" s="3">
        <f>E49/C49</f>
        <v>0.2584182035049087</v>
      </c>
      <c r="H49">
        <v>61</v>
      </c>
      <c r="I49">
        <v>52</v>
      </c>
      <c r="J49">
        <v>69</v>
      </c>
      <c r="K49">
        <v>42</v>
      </c>
      <c r="L49">
        <v>73</v>
      </c>
    </row>
    <row r="50" spans="2:12" ht="12.75">
      <c r="B50" s="2">
        <f>C50/2.54</f>
        <v>25.196850393700785</v>
      </c>
      <c r="C50">
        <v>64</v>
      </c>
      <c r="D50">
        <v>732</v>
      </c>
      <c r="E50" s="2">
        <f>D50/36.33</f>
        <v>20.148637489677952</v>
      </c>
      <c r="F50" s="3">
        <f>E50/C50</f>
        <v>0.314822460776218</v>
      </c>
      <c r="H50">
        <v>62</v>
      </c>
      <c r="I50">
        <v>65</v>
      </c>
      <c r="J50">
        <v>73</v>
      </c>
      <c r="K50">
        <v>48</v>
      </c>
      <c r="L50">
        <v>65</v>
      </c>
    </row>
    <row r="51" spans="2:12" ht="12.75">
      <c r="B51" s="2">
        <f>C51/2.54</f>
        <v>23.62204724409449</v>
      </c>
      <c r="C51">
        <v>60</v>
      </c>
      <c r="D51">
        <v>450</v>
      </c>
      <c r="E51" s="2">
        <f>D51/36.33</f>
        <v>12.386457473162675</v>
      </c>
      <c r="F51" s="3">
        <f>E51/C51</f>
        <v>0.20644095788604458</v>
      </c>
      <c r="H51">
        <v>64</v>
      </c>
      <c r="I51">
        <v>70</v>
      </c>
      <c r="J51">
        <v>71</v>
      </c>
      <c r="K51">
        <v>49</v>
      </c>
      <c r="L51">
        <v>57</v>
      </c>
    </row>
    <row r="52" spans="2:12" ht="12.75">
      <c r="B52" s="2">
        <f>C52/2.54</f>
        <v>23.228346456692915</v>
      </c>
      <c r="C52">
        <v>59</v>
      </c>
      <c r="D52">
        <v>542</v>
      </c>
      <c r="E52" s="2">
        <f>D52/36.33</f>
        <v>14.918799889898157</v>
      </c>
      <c r="F52" s="3">
        <f>E52/C52</f>
        <v>0.2528610150830196</v>
      </c>
      <c r="H52">
        <v>59</v>
      </c>
      <c r="I52">
        <v>66</v>
      </c>
      <c r="J52">
        <v>62</v>
      </c>
      <c r="K52">
        <v>57</v>
      </c>
      <c r="L52">
        <v>56</v>
      </c>
    </row>
    <row r="53" spans="2:12" ht="12.75">
      <c r="B53" s="2">
        <f>C53/2.54</f>
        <v>22.834645669291337</v>
      </c>
      <c r="C53">
        <v>58</v>
      </c>
      <c r="D53">
        <v>540.8</v>
      </c>
      <c r="E53" s="2">
        <f>D53/36.33</f>
        <v>14.885769336636388</v>
      </c>
      <c r="F53" s="3">
        <f>E53/C53</f>
        <v>0.2566511954592481</v>
      </c>
      <c r="H53">
        <v>53</v>
      </c>
      <c r="I53">
        <v>49</v>
      </c>
      <c r="J53">
        <v>58</v>
      </c>
      <c r="K53">
        <v>48</v>
      </c>
      <c r="L53">
        <v>60</v>
      </c>
    </row>
    <row r="54" spans="6:12" ht="12.75">
      <c r="F54" s="3"/>
      <c r="H54">
        <v>42</v>
      </c>
      <c r="I54">
        <v>44</v>
      </c>
      <c r="J54">
        <v>48</v>
      </c>
      <c r="K54">
        <v>52</v>
      </c>
      <c r="L54">
        <v>59</v>
      </c>
    </row>
    <row r="55" spans="6:12" ht="12.75">
      <c r="F55" s="3">
        <f>AVERAGE(F49:F53)</f>
        <v>0.2578387665418878</v>
      </c>
      <c r="H55">
        <v>54</v>
      </c>
      <c r="I55">
        <v>52</v>
      </c>
      <c r="J55">
        <v>51</v>
      </c>
      <c r="K55">
        <v>52</v>
      </c>
      <c r="L55">
        <v>54</v>
      </c>
    </row>
    <row r="56" spans="8:12" ht="12.75">
      <c r="H56">
        <v>51</v>
      </c>
      <c r="I56">
        <v>64</v>
      </c>
      <c r="J56">
        <v>50</v>
      </c>
      <c r="K56">
        <v>55</v>
      </c>
      <c r="L56">
        <v>57</v>
      </c>
    </row>
    <row r="57" spans="8:12" ht="12.75">
      <c r="H57">
        <v>43</v>
      </c>
      <c r="I57">
        <v>62</v>
      </c>
      <c r="J57">
        <v>48</v>
      </c>
      <c r="K57">
        <v>56</v>
      </c>
      <c r="L57">
        <v>53</v>
      </c>
    </row>
    <row r="58" spans="8:12" ht="12.75">
      <c r="H58">
        <v>45</v>
      </c>
      <c r="I58">
        <v>57</v>
      </c>
      <c r="J58">
        <v>47</v>
      </c>
      <c r="K58">
        <v>54</v>
      </c>
      <c r="L58">
        <v>54</v>
      </c>
    </row>
    <row r="60" spans="3:8" ht="12.75">
      <c r="C60" t="s">
        <v>11</v>
      </c>
      <c r="F60" s="2">
        <f>F55*H60</f>
        <v>14.402873499029853</v>
      </c>
      <c r="G60" t="s">
        <v>12</v>
      </c>
      <c r="H60" s="2">
        <f>AVERAGE(H49:L58)</f>
        <v>55.86</v>
      </c>
    </row>
    <row r="63" spans="1:11" ht="12.75">
      <c r="A63" t="s">
        <v>13</v>
      </c>
      <c r="G63" t="s">
        <v>8</v>
      </c>
      <c r="K63" s="4">
        <v>37043</v>
      </c>
    </row>
    <row r="64" spans="7:11" ht="14.25">
      <c r="G64" t="s">
        <v>10</v>
      </c>
      <c r="K64" s="8">
        <v>0.3888888888888889</v>
      </c>
    </row>
    <row r="66" spans="2:5" ht="12.75">
      <c r="B66" s="1" t="s">
        <v>0</v>
      </c>
      <c r="C66" s="1"/>
      <c r="E66" t="s">
        <v>6</v>
      </c>
    </row>
    <row r="67" spans="2:5" ht="12.75">
      <c r="B67" s="1" t="s">
        <v>1</v>
      </c>
      <c r="C67" s="1" t="s">
        <v>1</v>
      </c>
      <c r="D67" s="1" t="s">
        <v>4</v>
      </c>
      <c r="E67" t="s">
        <v>7</v>
      </c>
    </row>
    <row r="68" spans="2:5" ht="12.75">
      <c r="B68" s="1" t="s">
        <v>2</v>
      </c>
      <c r="C68" s="1" t="s">
        <v>3</v>
      </c>
      <c r="D68" s="1" t="s">
        <v>5</v>
      </c>
      <c r="E68" s="1" t="s">
        <v>3</v>
      </c>
    </row>
    <row r="69" spans="2:12" ht="12.75">
      <c r="B69" s="2">
        <v>19</v>
      </c>
      <c r="C69">
        <f>B69*2.54</f>
        <v>48.26</v>
      </c>
      <c r="D69">
        <v>437.9</v>
      </c>
      <c r="E69" s="2">
        <f>D69/36.33</f>
        <v>12.053399394439857</v>
      </c>
      <c r="F69" s="3">
        <f>E69/C69</f>
        <v>0.24975962276087563</v>
      </c>
      <c r="H69">
        <v>47</v>
      </c>
      <c r="I69">
        <v>42</v>
      </c>
      <c r="J69">
        <v>44</v>
      </c>
      <c r="K69">
        <v>37</v>
      </c>
      <c r="L69">
        <v>45</v>
      </c>
    </row>
    <row r="70" spans="2:12" ht="12.75">
      <c r="B70" s="2">
        <v>16.5</v>
      </c>
      <c r="C70">
        <f>B70*2.54</f>
        <v>41.910000000000004</v>
      </c>
      <c r="D70">
        <v>340.7</v>
      </c>
      <c r="E70" s="2">
        <f>D70/36.33</f>
        <v>9.37792458023672</v>
      </c>
      <c r="F70" s="3">
        <f>E70/C70</f>
        <v>0.223763411601926</v>
      </c>
      <c r="H70">
        <v>45</v>
      </c>
      <c r="I70">
        <v>51</v>
      </c>
      <c r="J70">
        <v>44</v>
      </c>
      <c r="K70">
        <v>55</v>
      </c>
      <c r="L70">
        <v>55</v>
      </c>
    </row>
    <row r="71" spans="2:12" ht="12.75">
      <c r="B71" s="2">
        <v>15</v>
      </c>
      <c r="C71">
        <f>B71*2.54</f>
        <v>38.1</v>
      </c>
      <c r="D71">
        <v>311.4</v>
      </c>
      <c r="E71" s="2">
        <f>D71/36.33</f>
        <v>8.571428571428571</v>
      </c>
      <c r="F71" s="3">
        <f>E71/C71</f>
        <v>0.22497187851518557</v>
      </c>
      <c r="H71">
        <v>39</v>
      </c>
      <c r="I71">
        <v>48</v>
      </c>
      <c r="J71">
        <v>52</v>
      </c>
      <c r="K71">
        <v>52</v>
      </c>
      <c r="L71">
        <v>56</v>
      </c>
    </row>
    <row r="72" spans="2:12" ht="12.75">
      <c r="B72" s="2">
        <v>19</v>
      </c>
      <c r="C72">
        <f>B72*2.54</f>
        <v>48.26</v>
      </c>
      <c r="D72">
        <v>452.1</v>
      </c>
      <c r="E72" s="2">
        <f>D72/36.33</f>
        <v>12.44426094137077</v>
      </c>
      <c r="F72" s="3">
        <f>E72/C72</f>
        <v>0.2578587016446492</v>
      </c>
      <c r="H72">
        <v>45</v>
      </c>
      <c r="I72">
        <v>41</v>
      </c>
      <c r="J72">
        <v>54</v>
      </c>
      <c r="K72">
        <v>55</v>
      </c>
      <c r="L72">
        <v>52</v>
      </c>
    </row>
    <row r="73" spans="2:12" ht="12.75">
      <c r="B73" s="2">
        <v>20</v>
      </c>
      <c r="C73">
        <f>B73*2.54</f>
        <v>50.8</v>
      </c>
      <c r="D73">
        <v>456.7</v>
      </c>
      <c r="E73" s="2">
        <f>D73/36.33</f>
        <v>12.570878062207543</v>
      </c>
      <c r="F73" s="3">
        <f>E73/C73</f>
        <v>0.24745822957101463</v>
      </c>
      <c r="H73">
        <v>45</v>
      </c>
      <c r="I73">
        <v>43</v>
      </c>
      <c r="J73">
        <v>53</v>
      </c>
      <c r="K73">
        <v>48</v>
      </c>
      <c r="L73">
        <v>61</v>
      </c>
    </row>
    <row r="74" spans="6:12" ht="12.75">
      <c r="F74" s="3"/>
      <c r="H74">
        <v>49</v>
      </c>
      <c r="I74">
        <v>42</v>
      </c>
      <c r="J74">
        <v>53</v>
      </c>
      <c r="K74">
        <v>58</v>
      </c>
      <c r="L74">
        <v>52</v>
      </c>
    </row>
    <row r="75" spans="6:12" ht="12.75">
      <c r="F75" s="3">
        <f>AVERAGE(F69:F73)</f>
        <v>0.2407623688187302</v>
      </c>
      <c r="H75">
        <v>51</v>
      </c>
      <c r="I75">
        <v>41</v>
      </c>
      <c r="J75">
        <v>48</v>
      </c>
      <c r="K75">
        <v>56</v>
      </c>
      <c r="L75">
        <v>48</v>
      </c>
    </row>
    <row r="76" spans="8:12" ht="12.75">
      <c r="H76">
        <v>36</v>
      </c>
      <c r="I76">
        <v>43</v>
      </c>
      <c r="J76">
        <v>57</v>
      </c>
      <c r="K76">
        <v>44</v>
      </c>
      <c r="L76">
        <v>44</v>
      </c>
    </row>
    <row r="77" spans="8:12" ht="12.75">
      <c r="H77">
        <v>48</v>
      </c>
      <c r="I77">
        <v>40</v>
      </c>
      <c r="J77">
        <v>57</v>
      </c>
      <c r="K77">
        <v>70</v>
      </c>
      <c r="L77">
        <v>43</v>
      </c>
    </row>
    <row r="78" spans="8:12" ht="12.75">
      <c r="H78">
        <v>53</v>
      </c>
      <c r="I78">
        <v>44</v>
      </c>
      <c r="J78">
        <v>45</v>
      </c>
      <c r="K78">
        <v>54</v>
      </c>
      <c r="L78">
        <v>46</v>
      </c>
    </row>
    <row r="80" spans="3:8" ht="12.75">
      <c r="C80" t="s">
        <v>11</v>
      </c>
      <c r="F80" s="2">
        <f>F75*H80</f>
        <v>11.705866371966662</v>
      </c>
      <c r="G80" t="s">
        <v>12</v>
      </c>
      <c r="H80" s="2">
        <f>AVERAGE(H69:L78)</f>
        <v>48.62</v>
      </c>
    </row>
    <row r="84" spans="1:11" ht="12.75">
      <c r="A84" t="s">
        <v>13</v>
      </c>
      <c r="G84" t="s">
        <v>8</v>
      </c>
      <c r="K84" s="4">
        <v>37045</v>
      </c>
    </row>
    <row r="85" spans="7:11" ht="14.25">
      <c r="G85" t="s">
        <v>10</v>
      </c>
      <c r="K85" s="8">
        <v>0.5</v>
      </c>
    </row>
    <row r="87" spans="2:5" ht="12.75">
      <c r="B87" s="1" t="s">
        <v>0</v>
      </c>
      <c r="C87" s="1"/>
      <c r="E87" t="s">
        <v>6</v>
      </c>
    </row>
    <row r="88" spans="2:5" ht="12.75">
      <c r="B88" s="1" t="s">
        <v>1</v>
      </c>
      <c r="C88" s="1" t="s">
        <v>1</v>
      </c>
      <c r="D88" s="1" t="s">
        <v>4</v>
      </c>
      <c r="E88" t="s">
        <v>7</v>
      </c>
    </row>
    <row r="89" spans="2:5" ht="12.75">
      <c r="B89" s="1" t="s">
        <v>2</v>
      </c>
      <c r="C89" s="1" t="s">
        <v>3</v>
      </c>
      <c r="D89" s="1" t="s">
        <v>5</v>
      </c>
      <c r="E89" s="1" t="s">
        <v>3</v>
      </c>
    </row>
    <row r="90" spans="2:12" ht="12.75">
      <c r="B90" s="2">
        <v>14.5</v>
      </c>
      <c r="C90">
        <f>B90*2.54</f>
        <v>36.83</v>
      </c>
      <c r="D90">
        <v>405.1</v>
      </c>
      <c r="E90" s="2">
        <f>D90/36.33</f>
        <v>11.150564271951556</v>
      </c>
      <c r="F90" s="3">
        <f>E90/C90</f>
        <v>0.3027576506095997</v>
      </c>
      <c r="H90">
        <v>48</v>
      </c>
      <c r="I90">
        <v>53</v>
      </c>
      <c r="J90">
        <v>22</v>
      </c>
      <c r="K90">
        <v>24</v>
      </c>
      <c r="L90">
        <v>19</v>
      </c>
    </row>
    <row r="91" spans="2:12" ht="12.75">
      <c r="B91" s="2">
        <v>10</v>
      </c>
      <c r="C91">
        <f>B91*2.54</f>
        <v>25.4</v>
      </c>
      <c r="D91">
        <v>298.1</v>
      </c>
      <c r="E91" s="2">
        <f>D91/36.33</f>
        <v>8.205339939443986</v>
      </c>
      <c r="F91" s="3">
        <f>E91/C91</f>
        <v>0.32304487950566874</v>
      </c>
      <c r="H91">
        <v>30</v>
      </c>
      <c r="I91">
        <v>39</v>
      </c>
      <c r="J91">
        <v>20</v>
      </c>
      <c r="K91">
        <v>31</v>
      </c>
      <c r="L91">
        <v>24</v>
      </c>
    </row>
    <row r="92" spans="2:12" ht="12.75">
      <c r="B92" s="2">
        <v>14</v>
      </c>
      <c r="C92">
        <f>B92*2.54</f>
        <v>35.56</v>
      </c>
      <c r="D92">
        <v>361.8</v>
      </c>
      <c r="E92" s="2">
        <f>D92/36.33</f>
        <v>9.958711808422791</v>
      </c>
      <c r="F92" s="3">
        <f>E92/C92</f>
        <v>0.28005376289152956</v>
      </c>
      <c r="H92">
        <v>38</v>
      </c>
      <c r="I92">
        <v>29</v>
      </c>
      <c r="J92">
        <v>17</v>
      </c>
      <c r="K92">
        <v>27</v>
      </c>
      <c r="L92">
        <v>32</v>
      </c>
    </row>
    <row r="93" spans="2:12" ht="12.75">
      <c r="B93" s="2">
        <v>14</v>
      </c>
      <c r="C93">
        <f>B93*2.54</f>
        <v>35.56</v>
      </c>
      <c r="D93">
        <v>389</v>
      </c>
      <c r="E93" s="2">
        <f>D93/36.33</f>
        <v>10.707404349022847</v>
      </c>
      <c r="F93" s="3">
        <f>E93/C93</f>
        <v>0.3011081088026672</v>
      </c>
      <c r="H93">
        <v>42</v>
      </c>
      <c r="I93">
        <v>43</v>
      </c>
      <c r="J93">
        <v>15</v>
      </c>
      <c r="K93">
        <v>19</v>
      </c>
      <c r="L93">
        <v>21</v>
      </c>
    </row>
    <row r="94" spans="2:12" ht="12.75">
      <c r="B94" s="2">
        <v>14</v>
      </c>
      <c r="C94">
        <f>B94*2.54</f>
        <v>35.56</v>
      </c>
      <c r="D94">
        <v>359</v>
      </c>
      <c r="E94" s="2">
        <f>D94/36.33</f>
        <v>9.881640517478669</v>
      </c>
      <c r="F94" s="3">
        <f>E94/C94</f>
        <v>0.27788640375361834</v>
      </c>
      <c r="H94">
        <v>37</v>
      </c>
      <c r="I94">
        <v>36</v>
      </c>
      <c r="J94">
        <v>15</v>
      </c>
      <c r="K94">
        <v>21</v>
      </c>
      <c r="L94">
        <v>31</v>
      </c>
    </row>
    <row r="95" spans="6:12" ht="12.75">
      <c r="F95" s="3"/>
      <c r="H95">
        <v>36</v>
      </c>
      <c r="I95">
        <v>36</v>
      </c>
      <c r="J95">
        <v>31</v>
      </c>
      <c r="K95">
        <v>22</v>
      </c>
      <c r="L95">
        <v>32</v>
      </c>
    </row>
    <row r="96" spans="6:12" ht="12.75">
      <c r="F96" s="3">
        <f>AVERAGE(F90:F94)</f>
        <v>0.2969701611126167</v>
      </c>
      <c r="H96">
        <v>45</v>
      </c>
      <c r="I96">
        <v>59</v>
      </c>
      <c r="J96">
        <v>25</v>
      </c>
      <c r="K96">
        <v>21</v>
      </c>
      <c r="L96">
        <v>31</v>
      </c>
    </row>
    <row r="97" spans="8:12" ht="12.75">
      <c r="H97">
        <v>31</v>
      </c>
      <c r="I97">
        <v>39</v>
      </c>
      <c r="J97">
        <v>21</v>
      </c>
      <c r="K97">
        <v>19</v>
      </c>
      <c r="L97">
        <v>43</v>
      </c>
    </row>
    <row r="98" spans="8:12" ht="12.75">
      <c r="H98">
        <v>32</v>
      </c>
      <c r="I98">
        <v>38</v>
      </c>
      <c r="J98">
        <v>43</v>
      </c>
      <c r="K98">
        <v>13</v>
      </c>
      <c r="L98">
        <v>45</v>
      </c>
    </row>
    <row r="99" spans="8:12" ht="12.75">
      <c r="H99">
        <v>44</v>
      </c>
      <c r="I99">
        <v>29</v>
      </c>
      <c r="J99">
        <v>37</v>
      </c>
      <c r="K99">
        <v>15</v>
      </c>
      <c r="L99">
        <v>37</v>
      </c>
    </row>
    <row r="101" spans="3:8" ht="12.75">
      <c r="C101" t="s">
        <v>11</v>
      </c>
      <c r="F101" s="2">
        <f>F96*H101</f>
        <v>9.247650817046884</v>
      </c>
      <c r="G101" t="s">
        <v>12</v>
      </c>
      <c r="H101" s="2">
        <f>AVERAGE(H90:L99)</f>
        <v>31.14</v>
      </c>
    </row>
    <row r="105" spans="1:11" ht="12.75">
      <c r="A105" t="s">
        <v>13</v>
      </c>
      <c r="G105" t="s">
        <v>8</v>
      </c>
      <c r="K105" s="4">
        <v>37047</v>
      </c>
    </row>
    <row r="106" spans="7:11" ht="14.25">
      <c r="G106" t="s">
        <v>10</v>
      </c>
      <c r="K106" s="8">
        <v>0.6319444444444444</v>
      </c>
    </row>
    <row r="108" spans="2:5" ht="12.75">
      <c r="B108" s="1" t="s">
        <v>0</v>
      </c>
      <c r="C108" s="1"/>
      <c r="E108" t="s">
        <v>6</v>
      </c>
    </row>
    <row r="109" spans="2:5" ht="12.75">
      <c r="B109" s="1" t="s">
        <v>1</v>
      </c>
      <c r="C109" s="1" t="s">
        <v>1</v>
      </c>
      <c r="D109" s="1" t="s">
        <v>4</v>
      </c>
      <c r="E109" t="s">
        <v>7</v>
      </c>
    </row>
    <row r="110" spans="2:5" ht="12.75">
      <c r="B110" s="1" t="s">
        <v>2</v>
      </c>
      <c r="C110" s="1" t="s">
        <v>3</v>
      </c>
      <c r="D110" s="1" t="s">
        <v>5</v>
      </c>
      <c r="E110" s="1" t="s">
        <v>3</v>
      </c>
    </row>
    <row r="111" spans="2:12" ht="12.75">
      <c r="B111" s="2">
        <v>7.5</v>
      </c>
      <c r="C111">
        <f>B111*2.54</f>
        <v>19.05</v>
      </c>
      <c r="D111">
        <v>207.6</v>
      </c>
      <c r="E111" s="2">
        <f>D111/36.33</f>
        <v>5.714285714285714</v>
      </c>
      <c r="F111" s="3">
        <f>E111/C111</f>
        <v>0.29996250468691416</v>
      </c>
      <c r="H111">
        <v>31</v>
      </c>
      <c r="I111">
        <v>28</v>
      </c>
      <c r="J111">
        <v>0</v>
      </c>
      <c r="K111">
        <v>16</v>
      </c>
      <c r="L111">
        <v>19</v>
      </c>
    </row>
    <row r="112" spans="2:12" ht="12.75">
      <c r="B112" s="2">
        <v>13</v>
      </c>
      <c r="C112">
        <f>B112*2.54</f>
        <v>33.02</v>
      </c>
      <c r="D112">
        <v>376.7</v>
      </c>
      <c r="E112" s="2">
        <f>D112/36.33</f>
        <v>10.368841178089733</v>
      </c>
      <c r="F112" s="3">
        <f>E112/C112</f>
        <v>0.31401699509659997</v>
      </c>
      <c r="H112">
        <v>20</v>
      </c>
      <c r="I112">
        <v>24</v>
      </c>
      <c r="J112">
        <v>0</v>
      </c>
      <c r="K112">
        <v>20</v>
      </c>
      <c r="L112">
        <v>24</v>
      </c>
    </row>
    <row r="113" spans="2:12" ht="12.75">
      <c r="B113" s="2">
        <v>13</v>
      </c>
      <c r="C113">
        <f>B113*2.54</f>
        <v>33.02</v>
      </c>
      <c r="D113">
        <v>357.8</v>
      </c>
      <c r="E113" s="2">
        <f>D113/36.33</f>
        <v>9.848609964216902</v>
      </c>
      <c r="F113" s="3">
        <f>E113/C113</f>
        <v>0.2982619613633222</v>
      </c>
      <c r="H113">
        <v>26</v>
      </c>
      <c r="I113">
        <v>24</v>
      </c>
      <c r="J113">
        <v>0</v>
      </c>
      <c r="K113">
        <v>11</v>
      </c>
      <c r="L113">
        <v>15</v>
      </c>
    </row>
    <row r="114" spans="2:12" ht="12.75">
      <c r="B114" s="2">
        <v>10</v>
      </c>
      <c r="C114">
        <f>B114*2.54</f>
        <v>25.4</v>
      </c>
      <c r="D114">
        <v>272.7</v>
      </c>
      <c r="E114" s="2">
        <f>D114/36.33</f>
        <v>7.506193228736581</v>
      </c>
      <c r="F114" s="3">
        <f>E114/C114</f>
        <v>0.29551941845419616</v>
      </c>
      <c r="H114">
        <v>25</v>
      </c>
      <c r="I114">
        <v>25</v>
      </c>
      <c r="J114">
        <v>0</v>
      </c>
      <c r="K114">
        <v>12</v>
      </c>
      <c r="L114">
        <v>25</v>
      </c>
    </row>
    <row r="115" spans="2:12" ht="12.75">
      <c r="B115" s="2">
        <v>6.5</v>
      </c>
      <c r="C115">
        <f>B115*2.54</f>
        <v>16.51</v>
      </c>
      <c r="D115">
        <v>181.2</v>
      </c>
      <c r="E115" s="2">
        <f>D115/36.33</f>
        <v>4.987613542526837</v>
      </c>
      <c r="F115" s="3">
        <f>E115/C115</f>
        <v>0.3020965198380882</v>
      </c>
      <c r="H115">
        <v>23</v>
      </c>
      <c r="I115">
        <v>18</v>
      </c>
      <c r="J115">
        <v>0</v>
      </c>
      <c r="K115">
        <v>0</v>
      </c>
      <c r="L115">
        <v>26</v>
      </c>
    </row>
    <row r="116" spans="6:12" ht="12.75">
      <c r="F116" s="3"/>
      <c r="H116">
        <v>22</v>
      </c>
      <c r="I116">
        <v>11</v>
      </c>
      <c r="J116">
        <v>11</v>
      </c>
      <c r="K116">
        <v>9</v>
      </c>
      <c r="L116">
        <v>29</v>
      </c>
    </row>
    <row r="117" spans="6:12" ht="12.75">
      <c r="F117" s="3">
        <f>AVERAGE(F111:F115)</f>
        <v>0.30197147988782413</v>
      </c>
      <c r="H117">
        <v>29</v>
      </c>
      <c r="I117">
        <v>0</v>
      </c>
      <c r="J117">
        <v>14</v>
      </c>
      <c r="K117">
        <v>0</v>
      </c>
      <c r="L117">
        <v>0</v>
      </c>
    </row>
    <row r="118" spans="8:12" ht="12.75">
      <c r="H118">
        <v>33</v>
      </c>
      <c r="I118">
        <v>0</v>
      </c>
      <c r="J118">
        <v>13</v>
      </c>
      <c r="K118">
        <v>0</v>
      </c>
      <c r="L118">
        <v>0</v>
      </c>
    </row>
    <row r="119" spans="8:12" ht="12.75">
      <c r="H119">
        <v>14</v>
      </c>
      <c r="I119">
        <v>0</v>
      </c>
      <c r="J119">
        <v>21</v>
      </c>
      <c r="K119">
        <v>0</v>
      </c>
      <c r="L119">
        <v>0</v>
      </c>
    </row>
    <row r="120" spans="8:12" ht="12.75">
      <c r="H120">
        <v>23</v>
      </c>
      <c r="I120">
        <v>0</v>
      </c>
      <c r="J120">
        <v>23</v>
      </c>
      <c r="K120">
        <v>22</v>
      </c>
      <c r="L120">
        <v>0</v>
      </c>
    </row>
    <row r="122" spans="3:8" ht="12.75">
      <c r="C122" t="s">
        <v>11</v>
      </c>
      <c r="F122" s="2">
        <f>F117*H122</f>
        <v>4.143048704060948</v>
      </c>
      <c r="G122" t="s">
        <v>12</v>
      </c>
      <c r="H122" s="2">
        <f>AVERAGE(H111:L120)</f>
        <v>13.72</v>
      </c>
    </row>
    <row r="126" spans="1:11" ht="12.75">
      <c r="A126" t="s">
        <v>13</v>
      </c>
      <c r="G126" t="s">
        <v>8</v>
      </c>
      <c r="K126" s="4">
        <v>37049</v>
      </c>
    </row>
    <row r="127" spans="7:11" ht="14.25">
      <c r="G127" t="s">
        <v>10</v>
      </c>
      <c r="K127" s="8">
        <v>0.7083333333333334</v>
      </c>
    </row>
    <row r="129" spans="2:5" ht="12.75">
      <c r="B129" s="1" t="s">
        <v>0</v>
      </c>
      <c r="C129" s="1"/>
      <c r="E129" t="s">
        <v>6</v>
      </c>
    </row>
    <row r="130" spans="2:5" ht="12.75">
      <c r="B130" s="1" t="s">
        <v>1</v>
      </c>
      <c r="C130" s="1" t="s">
        <v>1</v>
      </c>
      <c r="D130" s="1" t="s">
        <v>4</v>
      </c>
      <c r="E130" t="s">
        <v>7</v>
      </c>
    </row>
    <row r="131" spans="2:5" ht="12.75">
      <c r="B131" s="1" t="s">
        <v>2</v>
      </c>
      <c r="C131" s="1" t="s">
        <v>3</v>
      </c>
      <c r="D131" s="1" t="s">
        <v>5</v>
      </c>
      <c r="E131" s="1" t="s">
        <v>3</v>
      </c>
    </row>
    <row r="132" spans="2:12" ht="12.75">
      <c r="B132" s="2">
        <v>0</v>
      </c>
      <c r="C132">
        <f>B132*2.54</f>
        <v>0</v>
      </c>
      <c r="D132">
        <v>0</v>
      </c>
      <c r="E132" s="2">
        <v>0</v>
      </c>
      <c r="F132" s="3">
        <v>0</v>
      </c>
      <c r="H132">
        <v>0</v>
      </c>
      <c r="I132">
        <v>0</v>
      </c>
      <c r="J132">
        <v>0</v>
      </c>
      <c r="K132">
        <v>0</v>
      </c>
      <c r="L132">
        <v>0</v>
      </c>
    </row>
    <row r="133" spans="2:12" ht="12.75">
      <c r="B133" s="2">
        <v>0</v>
      </c>
      <c r="C133">
        <f>B133*2.54</f>
        <v>0</v>
      </c>
      <c r="D133">
        <v>0</v>
      </c>
      <c r="E133" s="2">
        <v>0</v>
      </c>
      <c r="F133" s="3">
        <v>0</v>
      </c>
      <c r="H133">
        <v>0</v>
      </c>
      <c r="I133">
        <v>0</v>
      </c>
      <c r="J133">
        <v>0</v>
      </c>
      <c r="K133">
        <v>0</v>
      </c>
      <c r="L133">
        <v>0</v>
      </c>
    </row>
    <row r="134" spans="2:12" ht="12.75">
      <c r="B134" s="2">
        <v>0</v>
      </c>
      <c r="C134">
        <f>B134*2.54</f>
        <v>0</v>
      </c>
      <c r="D134">
        <v>0</v>
      </c>
      <c r="E134" s="2">
        <v>0</v>
      </c>
      <c r="F134" s="3">
        <v>0</v>
      </c>
      <c r="H134">
        <v>0</v>
      </c>
      <c r="I134">
        <v>0</v>
      </c>
      <c r="J134">
        <v>0</v>
      </c>
      <c r="K134">
        <v>0</v>
      </c>
      <c r="L134">
        <v>0</v>
      </c>
    </row>
    <row r="135" spans="2:12" ht="12.75">
      <c r="B135" s="2">
        <v>0</v>
      </c>
      <c r="C135">
        <f>B135*2.54</f>
        <v>0</v>
      </c>
      <c r="D135">
        <v>0</v>
      </c>
      <c r="E135" s="2">
        <v>0</v>
      </c>
      <c r="F135" s="3">
        <v>0</v>
      </c>
      <c r="H135">
        <v>0</v>
      </c>
      <c r="I135">
        <v>0</v>
      </c>
      <c r="J135">
        <v>0</v>
      </c>
      <c r="K135">
        <v>0</v>
      </c>
      <c r="L135">
        <v>0</v>
      </c>
    </row>
    <row r="136" spans="2:12" ht="12.75">
      <c r="B136" s="2">
        <v>0</v>
      </c>
      <c r="C136">
        <f>B136*2.54</f>
        <v>0</v>
      </c>
      <c r="D136">
        <v>0</v>
      </c>
      <c r="E136" s="2">
        <v>0</v>
      </c>
      <c r="F136" s="3">
        <v>0</v>
      </c>
      <c r="H136">
        <v>0</v>
      </c>
      <c r="I136">
        <v>0</v>
      </c>
      <c r="J136">
        <v>0</v>
      </c>
      <c r="K136">
        <v>0</v>
      </c>
      <c r="L136">
        <v>0</v>
      </c>
    </row>
    <row r="137" spans="6:12" ht="12.75">
      <c r="F137" s="3"/>
      <c r="H137">
        <v>0</v>
      </c>
      <c r="I137">
        <v>0</v>
      </c>
      <c r="J137">
        <v>0</v>
      </c>
      <c r="K137">
        <v>0</v>
      </c>
      <c r="L137">
        <v>0</v>
      </c>
    </row>
    <row r="138" spans="6:12" ht="12.75">
      <c r="F138" s="3">
        <f>AVERAGE(F132:F136)</f>
        <v>0</v>
      </c>
      <c r="H138">
        <v>0</v>
      </c>
      <c r="I138">
        <v>0</v>
      </c>
      <c r="J138">
        <v>0</v>
      </c>
      <c r="K138">
        <v>0</v>
      </c>
      <c r="L138">
        <v>0</v>
      </c>
    </row>
    <row r="139" spans="8:12" ht="12.75">
      <c r="H139">
        <v>0</v>
      </c>
      <c r="I139">
        <v>0</v>
      </c>
      <c r="J139">
        <v>0</v>
      </c>
      <c r="K139">
        <v>0</v>
      </c>
      <c r="L139">
        <v>0</v>
      </c>
    </row>
    <row r="140" spans="8:12" ht="12.75">
      <c r="H140">
        <v>0</v>
      </c>
      <c r="I140">
        <v>0</v>
      </c>
      <c r="J140">
        <v>0</v>
      </c>
      <c r="K140">
        <v>0</v>
      </c>
      <c r="L140">
        <v>0</v>
      </c>
    </row>
    <row r="141" spans="8:12" ht="12.75">
      <c r="H141">
        <v>0</v>
      </c>
      <c r="I141">
        <v>0</v>
      </c>
      <c r="J141">
        <v>0</v>
      </c>
      <c r="K141">
        <v>0</v>
      </c>
      <c r="L141">
        <v>0</v>
      </c>
    </row>
    <row r="143" spans="3:8" ht="12.75">
      <c r="C143" t="s">
        <v>11</v>
      </c>
      <c r="F143" s="2">
        <f>F138*H143</f>
        <v>0</v>
      </c>
      <c r="G143" t="s">
        <v>12</v>
      </c>
      <c r="H143" s="2">
        <f>AVERAGE(H132:L141)</f>
        <v>0</v>
      </c>
    </row>
  </sheetData>
  <printOptions/>
  <pageMargins left="0.75" right="0.75" top="1" bottom="1" header="0.5" footer="0.5"/>
  <pageSetup horizontalDpi="200" verticalDpi="2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44"/>
  <sheetViews>
    <sheetView workbookViewId="0" topLeftCell="A1">
      <selection activeCell="A1" sqref="A1"/>
    </sheetView>
  </sheetViews>
  <sheetFormatPr defaultColWidth="9.140625" defaultRowHeight="12.75"/>
  <cols>
    <col min="1" max="1" width="4.8515625" style="0" customWidth="1"/>
    <col min="7" max="7" width="5.28125" style="0" customWidth="1"/>
  </cols>
  <sheetData>
    <row r="1" spans="1:11" ht="12.75">
      <c r="A1" t="s">
        <v>9</v>
      </c>
      <c r="G1" t="s">
        <v>8</v>
      </c>
      <c r="K1" s="4">
        <v>37009</v>
      </c>
    </row>
    <row r="2" spans="7:11" ht="14.25">
      <c r="G2" t="s">
        <v>10</v>
      </c>
      <c r="K2" t="s">
        <v>27</v>
      </c>
    </row>
    <row r="4" spans="2:5" ht="12.75">
      <c r="B4" s="1" t="s">
        <v>0</v>
      </c>
      <c r="C4" s="1"/>
      <c r="E4" t="s">
        <v>6</v>
      </c>
    </row>
    <row r="5" spans="2:5" ht="12.75">
      <c r="B5" s="1" t="s">
        <v>1</v>
      </c>
      <c r="C5" s="1" t="s">
        <v>1</v>
      </c>
      <c r="D5" s="1" t="s">
        <v>4</v>
      </c>
      <c r="E5" t="s">
        <v>7</v>
      </c>
    </row>
    <row r="6" spans="2:5" ht="12.75">
      <c r="B6" s="1" t="s">
        <v>2</v>
      </c>
      <c r="C6" s="1" t="s">
        <v>3</v>
      </c>
      <c r="D6" s="1" t="s">
        <v>5</v>
      </c>
      <c r="E6" s="1" t="s">
        <v>3</v>
      </c>
    </row>
    <row r="7" spans="2:12" ht="12.75">
      <c r="B7">
        <v>8</v>
      </c>
      <c r="C7">
        <f>2.54*B7</f>
        <v>20.32</v>
      </c>
      <c r="D7">
        <v>149</v>
      </c>
      <c r="E7" s="2">
        <f>D7/36.33</f>
        <v>4.101293696669419</v>
      </c>
      <c r="F7" s="3">
        <f>E7/C7</f>
        <v>0.2018353197179832</v>
      </c>
      <c r="H7">
        <v>27</v>
      </c>
      <c r="I7">
        <v>24</v>
      </c>
      <c r="J7">
        <v>32</v>
      </c>
      <c r="K7">
        <v>27</v>
      </c>
      <c r="L7">
        <v>33</v>
      </c>
    </row>
    <row r="8" spans="2:12" ht="12.75">
      <c r="B8">
        <v>12.5</v>
      </c>
      <c r="C8">
        <f>2.54*B8</f>
        <v>31.75</v>
      </c>
      <c r="D8">
        <v>236</v>
      </c>
      <c r="E8" s="2">
        <f>D8/36.33</f>
        <v>6.496008808147537</v>
      </c>
      <c r="F8" s="3">
        <f>E8/C8</f>
        <v>0.20459870261882007</v>
      </c>
      <c r="H8">
        <v>37</v>
      </c>
      <c r="I8">
        <v>28</v>
      </c>
      <c r="J8">
        <v>39</v>
      </c>
      <c r="K8">
        <v>34</v>
      </c>
      <c r="L8">
        <v>33</v>
      </c>
    </row>
    <row r="9" spans="2:12" ht="12.75">
      <c r="B9">
        <v>13</v>
      </c>
      <c r="C9">
        <f>2.54*B9</f>
        <v>33.02</v>
      </c>
      <c r="D9">
        <v>266</v>
      </c>
      <c r="E9" s="2">
        <f>D9/36.33</f>
        <v>7.321772639691715</v>
      </c>
      <c r="F9" s="3">
        <f>E9/C9</f>
        <v>0.2217375118016873</v>
      </c>
      <c r="H9">
        <v>32</v>
      </c>
      <c r="I9">
        <v>30</v>
      </c>
      <c r="J9">
        <v>28</v>
      </c>
      <c r="K9">
        <v>39</v>
      </c>
      <c r="L9">
        <v>35</v>
      </c>
    </row>
    <row r="10" spans="2:12" ht="12.75">
      <c r="B10">
        <v>8</v>
      </c>
      <c r="C10">
        <f>2.54*B10</f>
        <v>20.32</v>
      </c>
      <c r="D10">
        <v>138</v>
      </c>
      <c r="E10" s="2">
        <f>D10/36.33</f>
        <v>3.7985136251032205</v>
      </c>
      <c r="F10" s="3">
        <f>E10/C10</f>
        <v>0.18693472564484354</v>
      </c>
      <c r="H10">
        <v>22</v>
      </c>
      <c r="I10">
        <v>30</v>
      </c>
      <c r="J10">
        <v>27</v>
      </c>
      <c r="K10">
        <v>47</v>
      </c>
      <c r="L10">
        <v>21</v>
      </c>
    </row>
    <row r="11" spans="2:12" ht="12.75">
      <c r="B11">
        <v>12</v>
      </c>
      <c r="C11">
        <f>2.54*B11</f>
        <v>30.48</v>
      </c>
      <c r="D11">
        <v>203</v>
      </c>
      <c r="E11" s="2">
        <f>D11/36.33</f>
        <v>5.5876685934489405</v>
      </c>
      <c r="F11" s="3">
        <f>E11/C11</f>
        <v>0.18332246041499148</v>
      </c>
      <c r="H11">
        <v>30</v>
      </c>
      <c r="I11">
        <v>40</v>
      </c>
      <c r="J11">
        <v>23</v>
      </c>
      <c r="K11">
        <v>40</v>
      </c>
      <c r="L11">
        <v>26</v>
      </c>
    </row>
    <row r="12" spans="6:12" ht="12.75">
      <c r="F12" s="3"/>
      <c r="H12">
        <v>31</v>
      </c>
      <c r="I12">
        <v>40</v>
      </c>
      <c r="J12">
        <v>39</v>
      </c>
      <c r="K12">
        <v>38</v>
      </c>
      <c r="L12">
        <v>22</v>
      </c>
    </row>
    <row r="13" spans="6:12" ht="12.75">
      <c r="F13" s="3">
        <f>AVERAGE(F7:F11)</f>
        <v>0.1996857440396651</v>
      </c>
      <c r="H13">
        <v>32</v>
      </c>
      <c r="I13">
        <v>45</v>
      </c>
      <c r="J13">
        <v>37</v>
      </c>
      <c r="K13">
        <v>40</v>
      </c>
      <c r="L13">
        <v>25</v>
      </c>
    </row>
    <row r="14" spans="8:12" ht="12.75">
      <c r="H14">
        <v>25</v>
      </c>
      <c r="I14">
        <v>41</v>
      </c>
      <c r="J14">
        <v>22</v>
      </c>
      <c r="K14">
        <v>36</v>
      </c>
      <c r="L14">
        <v>32</v>
      </c>
    </row>
    <row r="15" spans="8:12" ht="12.75">
      <c r="H15">
        <v>25</v>
      </c>
      <c r="I15">
        <v>43</v>
      </c>
      <c r="J15">
        <v>26</v>
      </c>
      <c r="K15">
        <v>16</v>
      </c>
      <c r="L15">
        <v>37</v>
      </c>
    </row>
    <row r="16" spans="8:12" ht="12.75">
      <c r="H16">
        <v>27</v>
      </c>
      <c r="I16">
        <v>48</v>
      </c>
      <c r="J16">
        <v>27</v>
      </c>
      <c r="K16">
        <v>24</v>
      </c>
      <c r="L16">
        <v>30</v>
      </c>
    </row>
    <row r="18" spans="3:8" ht="12.75">
      <c r="C18" t="s">
        <v>11</v>
      </c>
      <c r="F18" s="2">
        <f>F13*H18</f>
        <v>6.357994090222937</v>
      </c>
      <c r="G18" t="s">
        <v>12</v>
      </c>
      <c r="H18" s="2">
        <f>AVERAGE(H7:L16)</f>
        <v>31.84</v>
      </c>
    </row>
    <row r="22" spans="1:11" ht="12.75">
      <c r="A22" t="s">
        <v>9</v>
      </c>
      <c r="G22" t="s">
        <v>8</v>
      </c>
      <c r="K22" s="4">
        <v>37031</v>
      </c>
    </row>
    <row r="23" spans="7:11" ht="14.25">
      <c r="G23" t="s">
        <v>10</v>
      </c>
      <c r="K23" t="s">
        <v>31</v>
      </c>
    </row>
    <row r="25" spans="2:5" ht="12.75">
      <c r="B25" s="1" t="s">
        <v>0</v>
      </c>
      <c r="C25" s="1"/>
      <c r="E25" t="s">
        <v>6</v>
      </c>
    </row>
    <row r="26" spans="2:5" ht="12.75">
      <c r="B26" s="1" t="s">
        <v>1</v>
      </c>
      <c r="C26" s="1" t="s">
        <v>1</v>
      </c>
      <c r="D26" s="1" t="s">
        <v>4</v>
      </c>
      <c r="E26" t="s">
        <v>7</v>
      </c>
    </row>
    <row r="27" spans="2:5" ht="12.75">
      <c r="B27" s="1" t="s">
        <v>2</v>
      </c>
      <c r="C27" s="1" t="s">
        <v>3</v>
      </c>
      <c r="D27" s="1" t="s">
        <v>5</v>
      </c>
      <c r="E27" s="1" t="s">
        <v>3</v>
      </c>
    </row>
    <row r="28" spans="2:12" ht="12.75">
      <c r="B28">
        <v>14</v>
      </c>
      <c r="C28">
        <f>2.54*B28</f>
        <v>35.56</v>
      </c>
      <c r="D28">
        <v>216</v>
      </c>
      <c r="E28" s="2">
        <f>D28/36.33</f>
        <v>5.945499587118085</v>
      </c>
      <c r="F28" s="3">
        <f>E28/C28</f>
        <v>0.16719627635315198</v>
      </c>
      <c r="H28">
        <v>38</v>
      </c>
      <c r="I28">
        <v>46</v>
      </c>
      <c r="J28">
        <v>42</v>
      </c>
      <c r="K28">
        <v>43</v>
      </c>
      <c r="L28">
        <v>45</v>
      </c>
    </row>
    <row r="29" spans="2:12" ht="12.75">
      <c r="B29">
        <v>13</v>
      </c>
      <c r="C29">
        <f>2.54*B29</f>
        <v>33.02</v>
      </c>
      <c r="D29">
        <v>251</v>
      </c>
      <c r="E29" s="2">
        <f>D29/36.33</f>
        <v>6.908890723919626</v>
      </c>
      <c r="F29" s="3">
        <f>E29/C29</f>
        <v>0.20923351677527635</v>
      </c>
      <c r="H29">
        <v>41</v>
      </c>
      <c r="I29">
        <v>47</v>
      </c>
      <c r="J29">
        <v>37</v>
      </c>
      <c r="K29">
        <v>33</v>
      </c>
      <c r="L29">
        <v>42</v>
      </c>
    </row>
    <row r="30" spans="2:12" ht="12.75">
      <c r="B30">
        <v>12.5</v>
      </c>
      <c r="C30">
        <f>2.54*B30</f>
        <v>31.75</v>
      </c>
      <c r="D30">
        <v>222</v>
      </c>
      <c r="E30" s="2">
        <f>D30/36.33</f>
        <v>6.110652353426921</v>
      </c>
      <c r="F30" s="3">
        <f>E30/C30</f>
        <v>0.1924614914465172</v>
      </c>
      <c r="H30">
        <v>35</v>
      </c>
      <c r="I30">
        <v>49</v>
      </c>
      <c r="J30">
        <v>41</v>
      </c>
      <c r="K30">
        <v>30</v>
      </c>
      <c r="L30">
        <v>42</v>
      </c>
    </row>
    <row r="31" spans="2:12" ht="12.75">
      <c r="B31">
        <v>13</v>
      </c>
      <c r="C31">
        <f>2.54*B31</f>
        <v>33.02</v>
      </c>
      <c r="D31">
        <v>247</v>
      </c>
      <c r="E31" s="2">
        <f>D31/36.33</f>
        <v>6.798788879713736</v>
      </c>
      <c r="F31" s="3">
        <f>E31/C31</f>
        <v>0.20589911810156677</v>
      </c>
      <c r="H31">
        <v>37</v>
      </c>
      <c r="I31">
        <v>46</v>
      </c>
      <c r="J31">
        <v>45</v>
      </c>
      <c r="K31">
        <v>35</v>
      </c>
      <c r="L31">
        <v>47</v>
      </c>
    </row>
    <row r="32" spans="2:12" ht="12.75">
      <c r="B32">
        <v>15</v>
      </c>
      <c r="C32">
        <f>2.54*B32</f>
        <v>38.1</v>
      </c>
      <c r="D32">
        <v>289</v>
      </c>
      <c r="E32" s="2">
        <f>D32/36.33</f>
        <v>7.954858243875585</v>
      </c>
      <c r="F32" s="3">
        <f>E32/C32</f>
        <v>0.20878893028544843</v>
      </c>
      <c r="H32">
        <v>47</v>
      </c>
      <c r="I32">
        <v>45</v>
      </c>
      <c r="J32">
        <v>43</v>
      </c>
      <c r="K32">
        <v>41</v>
      </c>
      <c r="L32">
        <v>43</v>
      </c>
    </row>
    <row r="33" spans="6:12" ht="12.75">
      <c r="F33" s="3"/>
      <c r="H33">
        <v>34</v>
      </c>
      <c r="I33">
        <v>52</v>
      </c>
      <c r="J33">
        <v>46</v>
      </c>
      <c r="K33">
        <v>43</v>
      </c>
      <c r="L33">
        <v>32</v>
      </c>
    </row>
    <row r="34" spans="6:12" ht="12.75">
      <c r="F34" s="3">
        <f>AVERAGE(F28:F32)</f>
        <v>0.19671586659239215</v>
      </c>
      <c r="H34">
        <v>32</v>
      </c>
      <c r="I34">
        <v>43</v>
      </c>
      <c r="J34">
        <v>49</v>
      </c>
      <c r="K34">
        <v>39</v>
      </c>
      <c r="L34">
        <v>32</v>
      </c>
    </row>
    <row r="35" spans="8:12" ht="12.75">
      <c r="H35">
        <v>40</v>
      </c>
      <c r="I35">
        <v>45</v>
      </c>
      <c r="J35">
        <v>37</v>
      </c>
      <c r="K35">
        <v>48</v>
      </c>
      <c r="L35">
        <v>43</v>
      </c>
    </row>
    <row r="36" spans="8:12" ht="12.75">
      <c r="H36">
        <v>44</v>
      </c>
      <c r="I36">
        <v>40</v>
      </c>
      <c r="J36">
        <v>46</v>
      </c>
      <c r="K36">
        <v>39</v>
      </c>
      <c r="L36">
        <v>37</v>
      </c>
    </row>
    <row r="37" spans="8:12" ht="12.75">
      <c r="H37">
        <v>41</v>
      </c>
      <c r="I37">
        <v>35</v>
      </c>
      <c r="J37">
        <v>40</v>
      </c>
      <c r="K37">
        <v>40</v>
      </c>
      <c r="L37">
        <v>43</v>
      </c>
    </row>
    <row r="39" spans="3:8" ht="12.75">
      <c r="C39" t="s">
        <v>11</v>
      </c>
      <c r="F39" s="2">
        <f>F34*H39</f>
        <v>8.104693703606557</v>
      </c>
      <c r="G39" t="s">
        <v>12</v>
      </c>
      <c r="H39" s="2">
        <f>AVERAGE(H28:L37)</f>
        <v>41.2</v>
      </c>
    </row>
    <row r="43" spans="1:11" ht="12.75">
      <c r="A43" t="s">
        <v>9</v>
      </c>
      <c r="G43" t="s">
        <v>8</v>
      </c>
      <c r="K43" s="4">
        <v>37037</v>
      </c>
    </row>
    <row r="44" spans="7:11" ht="14.25">
      <c r="G44" t="s">
        <v>10</v>
      </c>
      <c r="K44" t="s">
        <v>31</v>
      </c>
    </row>
    <row r="46" spans="2:5" ht="12.75">
      <c r="B46" s="1" t="s">
        <v>0</v>
      </c>
      <c r="C46" s="1"/>
      <c r="E46" t="s">
        <v>6</v>
      </c>
    </row>
    <row r="47" spans="2:5" ht="12.75">
      <c r="B47" s="1" t="s">
        <v>1</v>
      </c>
      <c r="C47" s="1" t="s">
        <v>1</v>
      </c>
      <c r="D47" s="1" t="s">
        <v>4</v>
      </c>
      <c r="E47" t="s">
        <v>7</v>
      </c>
    </row>
    <row r="48" spans="2:5" ht="12.75">
      <c r="B48" s="1" t="s">
        <v>2</v>
      </c>
      <c r="C48" s="1" t="s">
        <v>3</v>
      </c>
      <c r="D48" s="1" t="s">
        <v>5</v>
      </c>
      <c r="E48" s="1" t="s">
        <v>3</v>
      </c>
    </row>
    <row r="49" spans="2:12" ht="12.75">
      <c r="B49" s="2">
        <f>C49/2.54</f>
        <v>16.929133858267715</v>
      </c>
      <c r="C49">
        <v>43</v>
      </c>
      <c r="D49">
        <v>244.6</v>
      </c>
      <c r="E49" s="2">
        <f>D49/36.33</f>
        <v>6.732727773190201</v>
      </c>
      <c r="F49" s="3">
        <f>E49/C49</f>
        <v>0.15657506449279537</v>
      </c>
      <c r="H49">
        <v>44</v>
      </c>
      <c r="I49">
        <v>29</v>
      </c>
      <c r="J49">
        <v>35</v>
      </c>
      <c r="K49">
        <v>37</v>
      </c>
      <c r="L49">
        <v>46</v>
      </c>
    </row>
    <row r="50" spans="2:12" ht="12.75">
      <c r="B50" s="2">
        <f>C50/2.54</f>
        <v>11.811023622047244</v>
      </c>
      <c r="C50">
        <v>30</v>
      </c>
      <c r="D50">
        <v>191.6</v>
      </c>
      <c r="E50" s="2">
        <f>D50/36.33</f>
        <v>5.273878337462152</v>
      </c>
      <c r="F50" s="3">
        <f>E50/C50</f>
        <v>0.17579594458207173</v>
      </c>
      <c r="H50">
        <v>33</v>
      </c>
      <c r="I50">
        <v>39</v>
      </c>
      <c r="J50">
        <v>31</v>
      </c>
      <c r="K50">
        <v>40</v>
      </c>
      <c r="L50">
        <v>35</v>
      </c>
    </row>
    <row r="51" spans="2:12" ht="12.75">
      <c r="B51" s="2">
        <f>C51/2.54</f>
        <v>15.748031496062993</v>
      </c>
      <c r="C51">
        <v>40</v>
      </c>
      <c r="D51">
        <v>243.7</v>
      </c>
      <c r="E51" s="2">
        <f>D51/36.33</f>
        <v>6.707954858243876</v>
      </c>
      <c r="F51" s="3">
        <f>E51/C51</f>
        <v>0.1676988714560969</v>
      </c>
      <c r="H51">
        <v>33</v>
      </c>
      <c r="I51">
        <v>28</v>
      </c>
      <c r="J51">
        <v>37</v>
      </c>
      <c r="K51">
        <v>42</v>
      </c>
      <c r="L51">
        <v>48</v>
      </c>
    </row>
    <row r="52" spans="2:12" ht="12.75">
      <c r="B52" s="2">
        <f>C52/2.54</f>
        <v>14.173228346456693</v>
      </c>
      <c r="C52">
        <v>36</v>
      </c>
      <c r="D52">
        <v>212.8</v>
      </c>
      <c r="E52" s="2">
        <f>D52/36.33</f>
        <v>5.857418111753373</v>
      </c>
      <c r="F52" s="3">
        <f>E52/C52</f>
        <v>0.1627060586598159</v>
      </c>
      <c r="H52">
        <v>46</v>
      </c>
      <c r="I52">
        <v>37</v>
      </c>
      <c r="J52">
        <v>40</v>
      </c>
      <c r="K52">
        <v>37</v>
      </c>
      <c r="L52">
        <v>51</v>
      </c>
    </row>
    <row r="53" spans="2:12" ht="12.75">
      <c r="B53" s="2">
        <f>C53/2.54</f>
        <v>14.960629921259843</v>
      </c>
      <c r="C53">
        <v>38</v>
      </c>
      <c r="D53">
        <v>280.5</v>
      </c>
      <c r="E53" s="2">
        <f>D53/36.33</f>
        <v>7.720891824938068</v>
      </c>
      <c r="F53" s="3">
        <f>E53/C53</f>
        <v>0.2031813638141597</v>
      </c>
      <c r="H53">
        <v>51</v>
      </c>
      <c r="I53">
        <v>20</v>
      </c>
      <c r="J53">
        <v>33</v>
      </c>
      <c r="K53">
        <v>35</v>
      </c>
      <c r="L53">
        <v>47</v>
      </c>
    </row>
    <row r="54" spans="6:12" ht="12.75">
      <c r="F54" s="3"/>
      <c r="H54">
        <v>34</v>
      </c>
      <c r="I54">
        <v>34</v>
      </c>
      <c r="J54">
        <v>47</v>
      </c>
      <c r="K54">
        <v>42</v>
      </c>
      <c r="L54">
        <v>47</v>
      </c>
    </row>
    <row r="55" spans="6:12" ht="12.75">
      <c r="F55" s="3">
        <f>AVERAGE(F49:F53)</f>
        <v>0.17319146060098795</v>
      </c>
      <c r="H55">
        <v>31</v>
      </c>
      <c r="I55">
        <v>32</v>
      </c>
      <c r="J55">
        <v>47</v>
      </c>
      <c r="K55">
        <v>39</v>
      </c>
      <c r="L55">
        <v>47</v>
      </c>
    </row>
    <row r="56" spans="8:12" ht="12.75">
      <c r="H56">
        <v>38</v>
      </c>
      <c r="I56">
        <v>32</v>
      </c>
      <c r="J56">
        <v>30</v>
      </c>
      <c r="K56">
        <v>44</v>
      </c>
      <c r="L56">
        <v>47</v>
      </c>
    </row>
    <row r="57" spans="8:12" ht="12.75">
      <c r="H57">
        <v>39</v>
      </c>
      <c r="I57">
        <v>32</v>
      </c>
      <c r="J57">
        <v>36</v>
      </c>
      <c r="K57">
        <v>46</v>
      </c>
      <c r="L57">
        <v>29</v>
      </c>
    </row>
    <row r="58" spans="8:12" ht="12.75">
      <c r="H58">
        <v>35</v>
      </c>
      <c r="I58">
        <v>19</v>
      </c>
      <c r="J58">
        <v>36</v>
      </c>
      <c r="K58">
        <v>46</v>
      </c>
      <c r="L58">
        <v>31</v>
      </c>
    </row>
    <row r="60" spans="3:8" ht="12.75">
      <c r="C60" t="s">
        <v>11</v>
      </c>
      <c r="F60" s="2">
        <f>F55*H60</f>
        <v>6.560492527565424</v>
      </c>
      <c r="G60" t="s">
        <v>12</v>
      </c>
      <c r="H60" s="2">
        <f>AVERAGE(H49:L58)</f>
        <v>37.88</v>
      </c>
    </row>
    <row r="64" spans="1:11" ht="12.75">
      <c r="A64" t="s">
        <v>9</v>
      </c>
      <c r="G64" t="s">
        <v>8</v>
      </c>
      <c r="K64" s="4">
        <v>37043</v>
      </c>
    </row>
    <row r="65" spans="7:11" ht="14.25">
      <c r="G65" t="s">
        <v>10</v>
      </c>
      <c r="K65" s="8">
        <v>0.4513888888888889</v>
      </c>
    </row>
    <row r="67" spans="2:5" ht="12.75">
      <c r="B67" s="1" t="s">
        <v>0</v>
      </c>
      <c r="C67" s="1"/>
      <c r="E67" t="s">
        <v>6</v>
      </c>
    </row>
    <row r="68" spans="2:5" ht="12.75">
      <c r="B68" s="1" t="s">
        <v>1</v>
      </c>
      <c r="C68" s="1" t="s">
        <v>1</v>
      </c>
      <c r="D68" s="1" t="s">
        <v>4</v>
      </c>
      <c r="E68" t="s">
        <v>7</v>
      </c>
    </row>
    <row r="69" spans="2:5" ht="12.75">
      <c r="B69" s="1" t="s">
        <v>2</v>
      </c>
      <c r="C69" s="1" t="s">
        <v>3</v>
      </c>
      <c r="D69" s="1" t="s">
        <v>5</v>
      </c>
      <c r="E69" s="1" t="s">
        <v>3</v>
      </c>
    </row>
    <row r="70" spans="2:12" ht="12.75">
      <c r="B70" s="2">
        <v>11.5</v>
      </c>
      <c r="C70">
        <f>B70*2.54</f>
        <v>29.21</v>
      </c>
      <c r="D70">
        <v>230</v>
      </c>
      <c r="E70" s="2">
        <f>D70/36.33</f>
        <v>6.330856041838701</v>
      </c>
      <c r="F70" s="3">
        <f>E70/C70</f>
        <v>0.21673591379112295</v>
      </c>
      <c r="H70">
        <v>30</v>
      </c>
      <c r="I70">
        <v>25</v>
      </c>
      <c r="J70">
        <v>23</v>
      </c>
      <c r="K70">
        <v>23</v>
      </c>
      <c r="L70">
        <v>15</v>
      </c>
    </row>
    <row r="71" spans="2:12" ht="12.75">
      <c r="B71" s="2">
        <v>9.5</v>
      </c>
      <c r="C71">
        <f>B71*2.54</f>
        <v>24.13</v>
      </c>
      <c r="D71">
        <v>217.1</v>
      </c>
      <c r="E71" s="2">
        <f>D71/36.33</f>
        <v>5.975777594274704</v>
      </c>
      <c r="F71" s="3">
        <f>E71/C71</f>
        <v>0.24764929938975153</v>
      </c>
      <c r="H71">
        <v>22</v>
      </c>
      <c r="I71">
        <v>17</v>
      </c>
      <c r="J71">
        <v>36</v>
      </c>
      <c r="K71">
        <v>21</v>
      </c>
      <c r="L71">
        <v>19</v>
      </c>
    </row>
    <row r="72" spans="2:12" ht="12.75">
      <c r="B72" s="2">
        <v>6</v>
      </c>
      <c r="C72">
        <f>B72*2.54</f>
        <v>15.24</v>
      </c>
      <c r="D72">
        <v>124</v>
      </c>
      <c r="E72" s="2">
        <f>D72/36.33</f>
        <v>3.413157170382604</v>
      </c>
      <c r="F72" s="3">
        <f>E72/C72</f>
        <v>0.22396044425082703</v>
      </c>
      <c r="H72">
        <v>20</v>
      </c>
      <c r="I72">
        <v>31</v>
      </c>
      <c r="J72">
        <v>24</v>
      </c>
      <c r="K72">
        <v>32</v>
      </c>
      <c r="L72">
        <v>15</v>
      </c>
    </row>
    <row r="73" spans="2:12" ht="12.75">
      <c r="B73" s="2">
        <v>11</v>
      </c>
      <c r="C73">
        <f>B73*2.54</f>
        <v>27.94</v>
      </c>
      <c r="D73">
        <v>234.3</v>
      </c>
      <c r="E73" s="2">
        <f>D73/36.33</f>
        <v>6.449215524360033</v>
      </c>
      <c r="F73" s="3">
        <f>E73/C73</f>
        <v>0.23082374818754592</v>
      </c>
      <c r="H73">
        <v>19</v>
      </c>
      <c r="I73">
        <v>22</v>
      </c>
      <c r="J73">
        <v>30</v>
      </c>
      <c r="K73">
        <v>32</v>
      </c>
      <c r="L73">
        <v>30</v>
      </c>
    </row>
    <row r="74" spans="2:12" ht="12.75">
      <c r="B74" s="2">
        <v>5.5</v>
      </c>
      <c r="C74">
        <f>B74*2.54</f>
        <v>13.97</v>
      </c>
      <c r="D74">
        <v>116.9</v>
      </c>
      <c r="E74" s="2">
        <f>D74/36.33</f>
        <v>3.217726396917149</v>
      </c>
      <c r="F74" s="3">
        <f>E74/C74</f>
        <v>0.2303311665652934</v>
      </c>
      <c r="H74">
        <v>21</v>
      </c>
      <c r="I74">
        <v>24</v>
      </c>
      <c r="J74">
        <v>34</v>
      </c>
      <c r="K74">
        <v>28</v>
      </c>
      <c r="L74">
        <v>20</v>
      </c>
    </row>
    <row r="75" spans="6:12" ht="12.75">
      <c r="F75" s="3"/>
      <c r="H75">
        <v>22</v>
      </c>
      <c r="I75">
        <v>22</v>
      </c>
      <c r="J75">
        <v>24</v>
      </c>
      <c r="K75">
        <v>26</v>
      </c>
      <c r="L75">
        <v>21</v>
      </c>
    </row>
    <row r="76" spans="6:12" ht="12.75">
      <c r="F76" s="3">
        <f>AVERAGE(F70:F74)</f>
        <v>0.22990011443690817</v>
      </c>
      <c r="H76">
        <v>23</v>
      </c>
      <c r="I76">
        <v>26</v>
      </c>
      <c r="J76">
        <v>29</v>
      </c>
      <c r="K76">
        <v>20</v>
      </c>
      <c r="L76">
        <v>20</v>
      </c>
    </row>
    <row r="77" spans="8:12" ht="12.75">
      <c r="H77">
        <v>34</v>
      </c>
      <c r="I77">
        <v>29</v>
      </c>
      <c r="J77">
        <v>31</v>
      </c>
      <c r="K77">
        <v>23</v>
      </c>
      <c r="L77">
        <v>26</v>
      </c>
    </row>
    <row r="78" spans="8:12" ht="12.75">
      <c r="H78">
        <v>33</v>
      </c>
      <c r="I78">
        <v>24</v>
      </c>
      <c r="J78">
        <v>18</v>
      </c>
      <c r="K78">
        <v>25</v>
      </c>
      <c r="L78">
        <v>23</v>
      </c>
    </row>
    <row r="79" spans="8:12" ht="12.75">
      <c r="H79">
        <v>30</v>
      </c>
      <c r="I79">
        <v>26</v>
      </c>
      <c r="J79">
        <v>24</v>
      </c>
      <c r="K79">
        <v>21</v>
      </c>
      <c r="L79">
        <v>25</v>
      </c>
    </row>
    <row r="81" spans="3:8" ht="12.75">
      <c r="C81" t="s">
        <v>11</v>
      </c>
      <c r="F81" s="2">
        <f>F76*H81</f>
        <v>5.692326833457846</v>
      </c>
      <c r="G81" t="s">
        <v>12</v>
      </c>
      <c r="H81" s="2">
        <f>AVERAGE(H70:L79)</f>
        <v>24.76</v>
      </c>
    </row>
    <row r="85" spans="1:11" ht="12.75">
      <c r="A85" t="s">
        <v>9</v>
      </c>
      <c r="G85" t="s">
        <v>8</v>
      </c>
      <c r="K85" s="4">
        <v>37045</v>
      </c>
    </row>
    <row r="86" spans="7:11" ht="14.25">
      <c r="G86" t="s">
        <v>10</v>
      </c>
      <c r="K86" s="8">
        <v>0.548611111111111</v>
      </c>
    </row>
    <row r="88" spans="2:5" ht="12.75">
      <c r="B88" s="1" t="s">
        <v>0</v>
      </c>
      <c r="C88" s="1"/>
      <c r="E88" t="s">
        <v>6</v>
      </c>
    </row>
    <row r="89" spans="2:5" ht="12.75">
      <c r="B89" s="1" t="s">
        <v>1</v>
      </c>
      <c r="C89" s="1" t="s">
        <v>1</v>
      </c>
      <c r="D89" s="1" t="s">
        <v>4</v>
      </c>
      <c r="E89" t="s">
        <v>7</v>
      </c>
    </row>
    <row r="90" spans="2:5" ht="12.75">
      <c r="B90" s="1" t="s">
        <v>2</v>
      </c>
      <c r="C90" s="1" t="s">
        <v>3</v>
      </c>
      <c r="D90" s="1" t="s">
        <v>5</v>
      </c>
      <c r="E90" s="1" t="s">
        <v>3</v>
      </c>
    </row>
    <row r="91" spans="2:12" ht="12.75">
      <c r="B91" s="2">
        <v>5</v>
      </c>
      <c r="C91">
        <f>B91*2.54</f>
        <v>12.7</v>
      </c>
      <c r="D91">
        <v>143</v>
      </c>
      <c r="E91" s="2">
        <f>D91/36.33</f>
        <v>3.9361409303605837</v>
      </c>
      <c r="F91" s="3">
        <f>E91/C91</f>
        <v>0.3099323567213058</v>
      </c>
      <c r="H91">
        <v>0</v>
      </c>
      <c r="I91">
        <v>21</v>
      </c>
      <c r="J91">
        <v>21</v>
      </c>
      <c r="K91">
        <v>22</v>
      </c>
      <c r="L91">
        <v>0</v>
      </c>
    </row>
    <row r="92" spans="2:12" ht="12.75">
      <c r="B92" s="2">
        <v>9</v>
      </c>
      <c r="C92">
        <f>B92*2.54</f>
        <v>22.86</v>
      </c>
      <c r="D92">
        <v>207.8</v>
      </c>
      <c r="E92" s="2">
        <f>D92/36.33</f>
        <v>5.719790806496009</v>
      </c>
      <c r="F92" s="3">
        <f>E92/C92</f>
        <v>0.2502095715877519</v>
      </c>
      <c r="H92">
        <v>0</v>
      </c>
      <c r="I92">
        <v>21</v>
      </c>
      <c r="J92">
        <v>0</v>
      </c>
      <c r="K92">
        <v>24</v>
      </c>
      <c r="L92">
        <v>0</v>
      </c>
    </row>
    <row r="93" spans="2:12" ht="12.75">
      <c r="B93" s="2">
        <v>5</v>
      </c>
      <c r="C93">
        <f>B93*2.54</f>
        <v>12.7</v>
      </c>
      <c r="D93">
        <v>113.7</v>
      </c>
      <c r="E93" s="2">
        <f>D93/36.33</f>
        <v>3.129644921552436</v>
      </c>
      <c r="F93" s="3">
        <f>E93/C93</f>
        <v>0.2464287339805068</v>
      </c>
      <c r="H93">
        <v>0</v>
      </c>
      <c r="I93">
        <v>13</v>
      </c>
      <c r="J93">
        <v>0</v>
      </c>
      <c r="K93">
        <v>20</v>
      </c>
      <c r="L93">
        <v>6</v>
      </c>
    </row>
    <row r="94" spans="2:12" ht="12.75">
      <c r="B94" s="2">
        <v>8.5</v>
      </c>
      <c r="C94">
        <f>B94*2.54</f>
        <v>21.59</v>
      </c>
      <c r="D94">
        <v>206.9</v>
      </c>
      <c r="E94" s="2">
        <f>D94/36.33</f>
        <v>5.695017891549684</v>
      </c>
      <c r="F94" s="3">
        <f>E94/C94</f>
        <v>0.2637803562551961</v>
      </c>
      <c r="H94">
        <v>0</v>
      </c>
      <c r="I94">
        <v>13</v>
      </c>
      <c r="J94">
        <v>0</v>
      </c>
      <c r="K94">
        <v>22</v>
      </c>
      <c r="L94">
        <v>9</v>
      </c>
    </row>
    <row r="95" spans="2:12" ht="12.75">
      <c r="B95" s="2">
        <v>9</v>
      </c>
      <c r="C95">
        <f>B95*2.54</f>
        <v>22.86</v>
      </c>
      <c r="D95">
        <v>178.9</v>
      </c>
      <c r="E95" s="2">
        <f>D95/36.33</f>
        <v>4.924304982108451</v>
      </c>
      <c r="F95" s="3">
        <f>E95/C95</f>
        <v>0.2154114165401772</v>
      </c>
      <c r="H95">
        <v>0</v>
      </c>
      <c r="I95">
        <v>0</v>
      </c>
      <c r="J95">
        <v>0</v>
      </c>
      <c r="K95">
        <v>12</v>
      </c>
      <c r="L95">
        <v>0</v>
      </c>
    </row>
    <row r="96" spans="6:12" ht="12.75">
      <c r="F96" s="3"/>
      <c r="H96">
        <v>0</v>
      </c>
      <c r="I96">
        <v>0</v>
      </c>
      <c r="J96">
        <v>0</v>
      </c>
      <c r="K96">
        <v>16</v>
      </c>
      <c r="L96">
        <v>0</v>
      </c>
    </row>
    <row r="97" spans="6:12" ht="12.75">
      <c r="F97" s="3">
        <f>AVERAGE(F91:F95)</f>
        <v>0.25715248701698756</v>
      </c>
      <c r="H97">
        <v>0</v>
      </c>
      <c r="I97">
        <v>0</v>
      </c>
      <c r="J97">
        <v>0</v>
      </c>
      <c r="K97">
        <v>12</v>
      </c>
      <c r="L97">
        <v>0</v>
      </c>
    </row>
    <row r="98" spans="8:12" ht="12.75">
      <c r="H98">
        <v>11</v>
      </c>
      <c r="I98">
        <v>11</v>
      </c>
      <c r="J98">
        <v>0</v>
      </c>
      <c r="K98">
        <v>11</v>
      </c>
      <c r="L98">
        <v>0</v>
      </c>
    </row>
    <row r="99" spans="8:12" ht="12.75">
      <c r="H99">
        <v>20</v>
      </c>
      <c r="I99">
        <v>0</v>
      </c>
      <c r="J99">
        <v>15</v>
      </c>
      <c r="K99">
        <v>10</v>
      </c>
      <c r="L99">
        <v>0</v>
      </c>
    </row>
    <row r="100" spans="8:12" ht="12.75">
      <c r="H100">
        <v>13</v>
      </c>
      <c r="I100">
        <v>0</v>
      </c>
      <c r="J100">
        <v>25</v>
      </c>
      <c r="K100">
        <v>2</v>
      </c>
      <c r="L100">
        <v>0</v>
      </c>
    </row>
    <row r="102" spans="3:8" ht="12.75">
      <c r="C102" t="s">
        <v>11</v>
      </c>
      <c r="F102" s="2">
        <f>F97*H102</f>
        <v>1.8000674091189128</v>
      </c>
      <c r="G102" t="s">
        <v>12</v>
      </c>
      <c r="H102" s="2">
        <f>AVERAGE(H91:L100)</f>
        <v>7</v>
      </c>
    </row>
    <row r="106" spans="1:11" ht="12.75">
      <c r="A106" t="s">
        <v>9</v>
      </c>
      <c r="G106" t="s">
        <v>8</v>
      </c>
      <c r="K106" s="4">
        <v>37047</v>
      </c>
    </row>
    <row r="107" spans="7:11" ht="14.25">
      <c r="G107" t="s">
        <v>10</v>
      </c>
      <c r="K107" s="8">
        <v>0.5972222222222222</v>
      </c>
    </row>
    <row r="109" spans="2:5" ht="12.75">
      <c r="B109" s="1" t="s">
        <v>0</v>
      </c>
      <c r="C109" s="1"/>
      <c r="E109" t="s">
        <v>6</v>
      </c>
    </row>
    <row r="110" spans="2:5" ht="12.75">
      <c r="B110" s="1" t="s">
        <v>1</v>
      </c>
      <c r="C110" s="1" t="s">
        <v>1</v>
      </c>
      <c r="D110" s="1" t="s">
        <v>4</v>
      </c>
      <c r="E110" t="s">
        <v>7</v>
      </c>
    </row>
    <row r="111" spans="2:5" ht="12.75">
      <c r="B111" s="1" t="s">
        <v>2</v>
      </c>
      <c r="C111" s="1" t="s">
        <v>3</v>
      </c>
      <c r="D111" s="1" t="s">
        <v>5</v>
      </c>
      <c r="E111" s="1" t="s">
        <v>3</v>
      </c>
    </row>
    <row r="112" spans="2:12" ht="12.75">
      <c r="B112" s="2">
        <v>5</v>
      </c>
      <c r="C112">
        <f>B112*2.54</f>
        <v>12.7</v>
      </c>
      <c r="D112">
        <v>143</v>
      </c>
      <c r="E112" s="2">
        <f>D112/36.33</f>
        <v>3.9361409303605837</v>
      </c>
      <c r="F112" s="3">
        <f>E112/C112</f>
        <v>0.3099323567213058</v>
      </c>
      <c r="H112">
        <v>0</v>
      </c>
      <c r="I112">
        <v>0</v>
      </c>
      <c r="J112">
        <v>0</v>
      </c>
      <c r="K112">
        <v>0</v>
      </c>
      <c r="L112">
        <v>0</v>
      </c>
    </row>
    <row r="113" spans="2:12" ht="12.75">
      <c r="B113" s="2">
        <v>9</v>
      </c>
      <c r="C113">
        <f>B113*2.54</f>
        <v>22.86</v>
      </c>
      <c r="D113">
        <v>207.8</v>
      </c>
      <c r="E113" s="2">
        <f>D113/36.33</f>
        <v>5.719790806496009</v>
      </c>
      <c r="F113" s="3">
        <f>E113/C113</f>
        <v>0.2502095715877519</v>
      </c>
      <c r="H113">
        <v>0</v>
      </c>
      <c r="I113">
        <v>0</v>
      </c>
      <c r="J113">
        <v>0</v>
      </c>
      <c r="K113">
        <v>0</v>
      </c>
      <c r="L113">
        <v>0</v>
      </c>
    </row>
    <row r="114" spans="2:12" ht="12.75">
      <c r="B114" s="2">
        <v>5</v>
      </c>
      <c r="C114">
        <f>B114*2.54</f>
        <v>12.7</v>
      </c>
      <c r="D114">
        <v>113.7</v>
      </c>
      <c r="E114" s="2">
        <f>D114/36.33</f>
        <v>3.129644921552436</v>
      </c>
      <c r="F114" s="3">
        <f>E114/C114</f>
        <v>0.2464287339805068</v>
      </c>
      <c r="H114">
        <v>0</v>
      </c>
      <c r="I114">
        <v>0</v>
      </c>
      <c r="J114">
        <v>0</v>
      </c>
      <c r="K114">
        <v>0</v>
      </c>
      <c r="L114">
        <v>0</v>
      </c>
    </row>
    <row r="115" spans="2:12" ht="12.75">
      <c r="B115" s="2">
        <v>8.5</v>
      </c>
      <c r="C115">
        <f>B115*2.54</f>
        <v>21.59</v>
      </c>
      <c r="D115">
        <v>206.9</v>
      </c>
      <c r="E115" s="2">
        <f>D115/36.33</f>
        <v>5.695017891549684</v>
      </c>
      <c r="F115" s="3">
        <f>E115/C115</f>
        <v>0.2637803562551961</v>
      </c>
      <c r="H115">
        <v>0</v>
      </c>
      <c r="I115">
        <v>14</v>
      </c>
      <c r="J115">
        <v>0</v>
      </c>
      <c r="K115">
        <v>0</v>
      </c>
      <c r="L115">
        <v>0</v>
      </c>
    </row>
    <row r="116" spans="2:12" ht="12.75">
      <c r="B116" s="2">
        <v>9</v>
      </c>
      <c r="C116">
        <f>B116*2.54</f>
        <v>22.86</v>
      </c>
      <c r="D116">
        <v>178.9</v>
      </c>
      <c r="E116" s="2">
        <f>D116/36.33</f>
        <v>4.924304982108451</v>
      </c>
      <c r="F116" s="3">
        <f>E116/C116</f>
        <v>0.2154114165401772</v>
      </c>
      <c r="H116">
        <v>0</v>
      </c>
      <c r="I116">
        <v>0</v>
      </c>
      <c r="J116">
        <v>0</v>
      </c>
      <c r="K116">
        <v>0</v>
      </c>
      <c r="L116">
        <v>0</v>
      </c>
    </row>
    <row r="117" spans="6:12" ht="12.75">
      <c r="F117" s="3"/>
      <c r="H117">
        <v>18</v>
      </c>
      <c r="I117">
        <v>12</v>
      </c>
      <c r="J117">
        <v>0</v>
      </c>
      <c r="K117">
        <v>0</v>
      </c>
      <c r="L117">
        <v>0</v>
      </c>
    </row>
    <row r="118" spans="6:12" ht="12.75">
      <c r="F118" s="3">
        <f>AVERAGE(F112:F116)</f>
        <v>0.25715248701698756</v>
      </c>
      <c r="H118">
        <v>15</v>
      </c>
      <c r="I118">
        <v>0</v>
      </c>
      <c r="J118">
        <v>0</v>
      </c>
      <c r="K118">
        <v>0</v>
      </c>
      <c r="L118">
        <v>0</v>
      </c>
    </row>
    <row r="119" spans="8:12" ht="12.75">
      <c r="H119">
        <v>16</v>
      </c>
      <c r="I119">
        <v>0</v>
      </c>
      <c r="J119">
        <v>0</v>
      </c>
      <c r="K119">
        <v>0</v>
      </c>
      <c r="L119">
        <v>0</v>
      </c>
    </row>
    <row r="120" spans="8:12" ht="12.75">
      <c r="H120">
        <v>15</v>
      </c>
      <c r="I120">
        <v>0</v>
      </c>
      <c r="J120">
        <v>0</v>
      </c>
      <c r="K120">
        <v>0</v>
      </c>
      <c r="L120">
        <v>0</v>
      </c>
    </row>
    <row r="121" spans="8:12" ht="12.75">
      <c r="H121">
        <v>0</v>
      </c>
      <c r="I121">
        <v>0</v>
      </c>
      <c r="J121">
        <v>0</v>
      </c>
      <c r="K121">
        <v>0</v>
      </c>
      <c r="L121">
        <v>0</v>
      </c>
    </row>
    <row r="123" spans="3:8" ht="12.75">
      <c r="C123" t="s">
        <v>11</v>
      </c>
      <c r="F123" s="2">
        <f>F118*H123</f>
        <v>0.4628744766305776</v>
      </c>
      <c r="G123" t="s">
        <v>12</v>
      </c>
      <c r="H123" s="2">
        <f>AVERAGE(H112:L121)</f>
        <v>1.8</v>
      </c>
    </row>
    <row r="127" spans="1:11" ht="12.75">
      <c r="A127" t="s">
        <v>9</v>
      </c>
      <c r="G127" t="s">
        <v>8</v>
      </c>
      <c r="K127" s="4">
        <v>37048</v>
      </c>
    </row>
    <row r="128" spans="7:11" ht="14.25">
      <c r="G128" t="s">
        <v>10</v>
      </c>
      <c r="K128" s="8">
        <v>0.5972222222222222</v>
      </c>
    </row>
    <row r="130" spans="2:5" ht="12.75">
      <c r="B130" s="1" t="s">
        <v>0</v>
      </c>
      <c r="C130" s="1"/>
      <c r="E130" t="s">
        <v>6</v>
      </c>
    </row>
    <row r="131" spans="2:5" ht="12.75">
      <c r="B131" s="1" t="s">
        <v>1</v>
      </c>
      <c r="C131" s="1" t="s">
        <v>1</v>
      </c>
      <c r="D131" s="1" t="s">
        <v>4</v>
      </c>
      <c r="E131" t="s">
        <v>7</v>
      </c>
    </row>
    <row r="132" spans="2:5" ht="12.75">
      <c r="B132" s="1" t="s">
        <v>2</v>
      </c>
      <c r="C132" s="1" t="s">
        <v>3</v>
      </c>
      <c r="D132" s="1" t="s">
        <v>5</v>
      </c>
      <c r="E132" s="1" t="s">
        <v>3</v>
      </c>
    </row>
    <row r="133" spans="2:12" ht="12.75">
      <c r="B133" s="2">
        <v>0</v>
      </c>
      <c r="C133">
        <f>B133*2.54</f>
        <v>0</v>
      </c>
      <c r="D133">
        <v>0</v>
      </c>
      <c r="E133" s="2">
        <v>0</v>
      </c>
      <c r="F133" s="3">
        <v>0</v>
      </c>
      <c r="H133">
        <v>0</v>
      </c>
      <c r="I133">
        <v>0</v>
      </c>
      <c r="J133">
        <v>0</v>
      </c>
      <c r="K133">
        <v>0</v>
      </c>
      <c r="L133">
        <v>0</v>
      </c>
    </row>
    <row r="134" spans="2:12" ht="12.75">
      <c r="B134" s="2">
        <v>0</v>
      </c>
      <c r="C134">
        <f>B134*2.54</f>
        <v>0</v>
      </c>
      <c r="D134">
        <v>0</v>
      </c>
      <c r="E134" s="2">
        <v>0</v>
      </c>
      <c r="F134" s="3">
        <v>0</v>
      </c>
      <c r="H134">
        <v>0</v>
      </c>
      <c r="I134">
        <v>0</v>
      </c>
      <c r="J134">
        <v>0</v>
      </c>
      <c r="K134">
        <v>0</v>
      </c>
      <c r="L134">
        <v>0</v>
      </c>
    </row>
    <row r="135" spans="2:12" ht="12.75">
      <c r="B135" s="2">
        <v>0</v>
      </c>
      <c r="C135">
        <f>B135*2.54</f>
        <v>0</v>
      </c>
      <c r="D135">
        <v>0</v>
      </c>
      <c r="E135" s="2">
        <v>0</v>
      </c>
      <c r="F135" s="3">
        <v>0</v>
      </c>
      <c r="H135">
        <v>0</v>
      </c>
      <c r="I135">
        <v>0</v>
      </c>
      <c r="J135">
        <v>0</v>
      </c>
      <c r="K135">
        <v>0</v>
      </c>
      <c r="L135">
        <v>0</v>
      </c>
    </row>
    <row r="136" spans="2:12" ht="12.75">
      <c r="B136" s="2">
        <v>0</v>
      </c>
      <c r="C136">
        <f>B136*2.54</f>
        <v>0</v>
      </c>
      <c r="D136">
        <v>0</v>
      </c>
      <c r="E136" s="2">
        <v>0</v>
      </c>
      <c r="F136" s="3">
        <v>0</v>
      </c>
      <c r="H136">
        <v>0</v>
      </c>
      <c r="I136">
        <v>0</v>
      </c>
      <c r="J136">
        <v>0</v>
      </c>
      <c r="K136">
        <v>0</v>
      </c>
      <c r="L136">
        <v>0</v>
      </c>
    </row>
    <row r="137" spans="2:12" ht="12.75">
      <c r="B137" s="2">
        <v>0</v>
      </c>
      <c r="C137">
        <f>B137*2.54</f>
        <v>0</v>
      </c>
      <c r="D137">
        <v>0</v>
      </c>
      <c r="E137" s="2">
        <v>0</v>
      </c>
      <c r="F137" s="3">
        <v>0</v>
      </c>
      <c r="H137">
        <v>0</v>
      </c>
      <c r="I137">
        <v>0</v>
      </c>
      <c r="J137">
        <v>0</v>
      </c>
      <c r="K137">
        <v>0</v>
      </c>
      <c r="L137">
        <v>0</v>
      </c>
    </row>
    <row r="138" spans="6:12" ht="12.75">
      <c r="F138" s="3"/>
      <c r="H138">
        <v>0</v>
      </c>
      <c r="I138">
        <v>0</v>
      </c>
      <c r="J138">
        <v>0</v>
      </c>
      <c r="K138">
        <v>0</v>
      </c>
      <c r="L138">
        <v>0</v>
      </c>
    </row>
    <row r="139" spans="6:12" ht="12.75">
      <c r="F139" s="3">
        <f>AVERAGE(F133:F137)</f>
        <v>0</v>
      </c>
      <c r="H139">
        <v>0</v>
      </c>
      <c r="I139">
        <v>0</v>
      </c>
      <c r="J139">
        <v>0</v>
      </c>
      <c r="K139">
        <v>0</v>
      </c>
      <c r="L139">
        <v>0</v>
      </c>
    </row>
    <row r="140" spans="8:12" ht="12.75">
      <c r="H140">
        <v>0</v>
      </c>
      <c r="I140">
        <v>0</v>
      </c>
      <c r="J140">
        <v>0</v>
      </c>
      <c r="K140">
        <v>0</v>
      </c>
      <c r="L140">
        <v>0</v>
      </c>
    </row>
    <row r="141" spans="8:12" ht="12.75">
      <c r="H141">
        <v>0</v>
      </c>
      <c r="I141">
        <v>0</v>
      </c>
      <c r="J141">
        <v>0</v>
      </c>
      <c r="K141">
        <v>0</v>
      </c>
      <c r="L141">
        <v>0</v>
      </c>
    </row>
    <row r="142" spans="8:12" ht="12.75">
      <c r="H142">
        <v>0</v>
      </c>
      <c r="I142">
        <v>0</v>
      </c>
      <c r="J142">
        <v>0</v>
      </c>
      <c r="K142">
        <v>0</v>
      </c>
      <c r="L142">
        <v>0</v>
      </c>
    </row>
    <row r="144" spans="3:8" ht="12.75">
      <c r="C144" t="s">
        <v>11</v>
      </c>
      <c r="F144" s="2">
        <f>F139*H144</f>
        <v>0</v>
      </c>
      <c r="G144" t="s">
        <v>12</v>
      </c>
      <c r="H144" s="2">
        <f>AVERAGE(H133:L142)</f>
        <v>0</v>
      </c>
    </row>
  </sheetData>
  <printOptions/>
  <pageMargins left="0.75" right="0.75" top="1" bottom="1" header="0.5" footer="0.5"/>
  <pageSetup horizontalDpi="200" verticalDpi="2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07"/>
  <sheetViews>
    <sheetView workbookViewId="0" topLeftCell="A1">
      <selection activeCell="A2" sqref="A2"/>
    </sheetView>
  </sheetViews>
  <sheetFormatPr defaultColWidth="9.140625" defaultRowHeight="12.75"/>
  <cols>
    <col min="1" max="1" width="5.57421875" style="0" customWidth="1"/>
  </cols>
  <sheetData>
    <row r="1" spans="1:11" ht="12.75">
      <c r="A1" t="s">
        <v>32</v>
      </c>
      <c r="G1" t="s">
        <v>8</v>
      </c>
      <c r="K1" s="4">
        <v>37031</v>
      </c>
    </row>
    <row r="2" ht="14.25">
      <c r="G2" t="s">
        <v>10</v>
      </c>
    </row>
    <row r="4" spans="2:5" ht="12.75">
      <c r="B4" s="1" t="s">
        <v>0</v>
      </c>
      <c r="C4" s="1"/>
      <c r="E4" t="s">
        <v>6</v>
      </c>
    </row>
    <row r="5" spans="2:5" ht="12.75">
      <c r="B5" s="1" t="s">
        <v>1</v>
      </c>
      <c r="C5" s="1" t="s">
        <v>1</v>
      </c>
      <c r="D5" s="1" t="s">
        <v>4</v>
      </c>
      <c r="E5" t="s">
        <v>7</v>
      </c>
    </row>
    <row r="6" spans="2:5" ht="12.75">
      <c r="B6" s="1" t="s">
        <v>2</v>
      </c>
      <c r="C6" s="1" t="s">
        <v>3</v>
      </c>
      <c r="D6" s="1" t="s">
        <v>5</v>
      </c>
      <c r="E6" s="1" t="s">
        <v>3</v>
      </c>
    </row>
    <row r="7" spans="2:12" ht="12.75">
      <c r="B7">
        <v>15.5</v>
      </c>
      <c r="C7">
        <f>2.54*B7</f>
        <v>39.37</v>
      </c>
      <c r="D7">
        <v>379</v>
      </c>
      <c r="E7" s="2">
        <f>D7/36.33</f>
        <v>10.432149738508121</v>
      </c>
      <c r="F7" s="3">
        <f>E7/C7</f>
        <v>0.26497713331237294</v>
      </c>
      <c r="H7">
        <v>44</v>
      </c>
      <c r="I7">
        <v>49</v>
      </c>
      <c r="J7">
        <v>55</v>
      </c>
      <c r="K7">
        <v>52</v>
      </c>
      <c r="L7">
        <v>62</v>
      </c>
    </row>
    <row r="8" spans="2:12" ht="12.75">
      <c r="B8">
        <v>15</v>
      </c>
      <c r="C8">
        <f>2.54*B8</f>
        <v>38.1</v>
      </c>
      <c r="D8">
        <v>381</v>
      </c>
      <c r="E8" s="2">
        <f>D8/36.33</f>
        <v>10.487200660611066</v>
      </c>
      <c r="F8" s="3">
        <f>E8/C8</f>
        <v>0.2752546105147261</v>
      </c>
      <c r="H8">
        <v>46</v>
      </c>
      <c r="I8">
        <v>54</v>
      </c>
      <c r="J8">
        <v>54</v>
      </c>
      <c r="K8">
        <v>55</v>
      </c>
      <c r="L8">
        <v>53</v>
      </c>
    </row>
    <row r="9" spans="2:12" ht="12.75">
      <c r="B9">
        <v>16</v>
      </c>
      <c r="C9">
        <f>2.54*B9</f>
        <v>40.64</v>
      </c>
      <c r="D9">
        <v>408</v>
      </c>
      <c r="E9" s="2">
        <f>D9/36.33</f>
        <v>11.230388109000826</v>
      </c>
      <c r="F9" s="3">
        <f>E9/C9</f>
        <v>0.2763382900836817</v>
      </c>
      <c r="H9">
        <v>40</v>
      </c>
      <c r="I9">
        <v>47</v>
      </c>
      <c r="J9">
        <v>52</v>
      </c>
      <c r="K9">
        <v>48</v>
      </c>
      <c r="L9">
        <v>54</v>
      </c>
    </row>
    <row r="10" spans="2:12" ht="12.75">
      <c r="B10">
        <v>18.5</v>
      </c>
      <c r="C10">
        <f>2.54*B10</f>
        <v>46.99</v>
      </c>
      <c r="D10">
        <v>447</v>
      </c>
      <c r="E10" s="2">
        <f>D10/36.33</f>
        <v>12.303881090008257</v>
      </c>
      <c r="F10" s="3">
        <f>E10/C10</f>
        <v>0.2618404147692755</v>
      </c>
      <c r="H10">
        <v>45</v>
      </c>
      <c r="I10">
        <v>53</v>
      </c>
      <c r="J10">
        <v>53</v>
      </c>
      <c r="K10">
        <v>51</v>
      </c>
      <c r="L10">
        <v>42</v>
      </c>
    </row>
    <row r="11" spans="2:12" ht="12.75">
      <c r="B11">
        <v>19</v>
      </c>
      <c r="C11">
        <f>2.54*B11</f>
        <v>48.26</v>
      </c>
      <c r="D11">
        <v>424</v>
      </c>
      <c r="E11" s="2">
        <f>D11/36.33</f>
        <v>11.670795485824389</v>
      </c>
      <c r="F11" s="3">
        <f>E11/C11</f>
        <v>0.24183165117746352</v>
      </c>
      <c r="H11">
        <v>33</v>
      </c>
      <c r="I11">
        <v>51</v>
      </c>
      <c r="J11">
        <v>51</v>
      </c>
      <c r="K11">
        <v>43</v>
      </c>
      <c r="L11">
        <v>46</v>
      </c>
    </row>
    <row r="12" spans="6:12" ht="12.75">
      <c r="F12" s="3"/>
      <c r="H12">
        <v>42</v>
      </c>
      <c r="I12">
        <v>53</v>
      </c>
      <c r="J12">
        <v>43</v>
      </c>
      <c r="K12">
        <v>58</v>
      </c>
      <c r="L12">
        <v>58</v>
      </c>
    </row>
    <row r="13" spans="6:12" ht="12.75">
      <c r="F13" s="3">
        <f>AVERAGE(F7:F11)</f>
        <v>0.26404841997150397</v>
      </c>
      <c r="H13">
        <v>38</v>
      </c>
      <c r="I13">
        <v>54</v>
      </c>
      <c r="J13">
        <v>50</v>
      </c>
      <c r="K13">
        <v>52</v>
      </c>
      <c r="L13">
        <v>53</v>
      </c>
    </row>
    <row r="14" spans="8:12" ht="12.75">
      <c r="H14">
        <v>40</v>
      </c>
      <c r="I14">
        <v>61</v>
      </c>
      <c r="J14">
        <v>54</v>
      </c>
      <c r="K14">
        <v>49</v>
      </c>
      <c r="L14">
        <v>52</v>
      </c>
    </row>
    <row r="15" spans="8:12" ht="12.75">
      <c r="H15">
        <v>53</v>
      </c>
      <c r="I15">
        <v>56</v>
      </c>
      <c r="J15">
        <v>57</v>
      </c>
      <c r="K15">
        <v>44</v>
      </c>
      <c r="L15">
        <v>46</v>
      </c>
    </row>
    <row r="16" spans="8:12" ht="12.75">
      <c r="H16">
        <v>51</v>
      </c>
      <c r="I16">
        <v>54</v>
      </c>
      <c r="J16">
        <v>70</v>
      </c>
      <c r="K16">
        <v>47</v>
      </c>
      <c r="L16">
        <v>52</v>
      </c>
    </row>
    <row r="18" spans="3:8" ht="12.75">
      <c r="C18" t="s">
        <v>11</v>
      </c>
      <c r="F18" s="2">
        <f>F13*H18</f>
        <v>13.3080403665638</v>
      </c>
      <c r="G18" t="s">
        <v>12</v>
      </c>
      <c r="H18" s="2">
        <f>AVERAGE(H7:L16)</f>
        <v>50.4</v>
      </c>
    </row>
    <row r="22" spans="1:11" ht="12.75">
      <c r="A22" t="s">
        <v>32</v>
      </c>
      <c r="G22" t="s">
        <v>8</v>
      </c>
      <c r="K22" s="4">
        <v>37043</v>
      </c>
    </row>
    <row r="23" spans="7:11" ht="14.25">
      <c r="G23" t="s">
        <v>10</v>
      </c>
      <c r="K23" s="8">
        <v>0.5277777777777778</v>
      </c>
    </row>
    <row r="25" spans="2:5" ht="12.75">
      <c r="B25" s="1" t="s">
        <v>0</v>
      </c>
      <c r="C25" s="1"/>
      <c r="E25" t="s">
        <v>6</v>
      </c>
    </row>
    <row r="26" spans="2:5" ht="12.75">
      <c r="B26" s="1" t="s">
        <v>1</v>
      </c>
      <c r="C26" s="1" t="s">
        <v>1</v>
      </c>
      <c r="D26" s="1" t="s">
        <v>4</v>
      </c>
      <c r="E26" t="s">
        <v>7</v>
      </c>
    </row>
    <row r="27" spans="2:5" ht="12.75">
      <c r="B27" s="1" t="s">
        <v>2</v>
      </c>
      <c r="C27" s="1" t="s">
        <v>3</v>
      </c>
      <c r="D27" s="1" t="s">
        <v>5</v>
      </c>
      <c r="E27" s="1" t="s">
        <v>3</v>
      </c>
    </row>
    <row r="28" spans="2:12" ht="12.75">
      <c r="B28">
        <v>14</v>
      </c>
      <c r="C28">
        <f>2.54*B28</f>
        <v>35.56</v>
      </c>
      <c r="D28">
        <v>395.2</v>
      </c>
      <c r="E28" s="2">
        <f>D28/36.33</f>
        <v>10.878062207541976</v>
      </c>
      <c r="F28" s="3">
        <f>E28/C28</f>
        <v>0.30590726117947065</v>
      </c>
      <c r="H28">
        <v>38</v>
      </c>
      <c r="I28">
        <v>42</v>
      </c>
      <c r="J28">
        <v>43</v>
      </c>
      <c r="K28">
        <v>50</v>
      </c>
      <c r="L28">
        <v>40</v>
      </c>
    </row>
    <row r="29" spans="2:12" ht="12.75">
      <c r="B29">
        <v>13.5</v>
      </c>
      <c r="C29">
        <f>2.54*B29</f>
        <v>34.29</v>
      </c>
      <c r="D29">
        <v>338.9</v>
      </c>
      <c r="E29" s="2">
        <f>D29/36.33</f>
        <v>9.328378750344068</v>
      </c>
      <c r="F29" s="3">
        <f>E29/C29</f>
        <v>0.272043708088191</v>
      </c>
      <c r="H29">
        <v>31</v>
      </c>
      <c r="I29">
        <v>40</v>
      </c>
      <c r="J29">
        <v>39</v>
      </c>
      <c r="K29">
        <v>44</v>
      </c>
      <c r="L29">
        <v>35</v>
      </c>
    </row>
    <row r="30" spans="2:12" ht="12.75">
      <c r="B30">
        <v>16</v>
      </c>
      <c r="C30">
        <f>2.54*B30</f>
        <v>40.64</v>
      </c>
      <c r="D30">
        <v>431</v>
      </c>
      <c r="E30" s="2">
        <f>D30/36.33</f>
        <v>11.863473713184696</v>
      </c>
      <c r="F30" s="3">
        <f>E30/C30</f>
        <v>0.2919161838874187</v>
      </c>
      <c r="H30">
        <v>33</v>
      </c>
      <c r="I30">
        <v>44</v>
      </c>
      <c r="J30">
        <v>47</v>
      </c>
      <c r="K30">
        <v>43</v>
      </c>
      <c r="L30">
        <v>40</v>
      </c>
    </row>
    <row r="31" spans="2:12" ht="12.75">
      <c r="B31">
        <v>15.5</v>
      </c>
      <c r="C31">
        <f>2.54*B31</f>
        <v>39.37</v>
      </c>
      <c r="D31">
        <v>454.4</v>
      </c>
      <c r="E31" s="2">
        <f>D31/36.33</f>
        <v>12.507569501789154</v>
      </c>
      <c r="F31" s="3">
        <f>E31/C31</f>
        <v>0.317692900731246</v>
      </c>
      <c r="H31">
        <v>37</v>
      </c>
      <c r="I31">
        <v>47</v>
      </c>
      <c r="J31">
        <v>55</v>
      </c>
      <c r="K31">
        <v>41</v>
      </c>
      <c r="L31">
        <v>42</v>
      </c>
    </row>
    <row r="32" spans="2:12" ht="12.75">
      <c r="B32">
        <v>17</v>
      </c>
      <c r="C32">
        <f>2.54*B32</f>
        <v>43.18</v>
      </c>
      <c r="D32">
        <v>547.2</v>
      </c>
      <c r="E32" s="2">
        <f>D32/36.33</f>
        <v>15.061932287365815</v>
      </c>
      <c r="F32" s="3">
        <f>E32/C32</f>
        <v>0.34881732948971317</v>
      </c>
      <c r="H32">
        <v>36</v>
      </c>
      <c r="I32">
        <v>43</v>
      </c>
      <c r="J32">
        <v>51</v>
      </c>
      <c r="K32">
        <v>48</v>
      </c>
      <c r="L32">
        <v>48</v>
      </c>
    </row>
    <row r="33" spans="6:12" ht="12.75">
      <c r="F33" s="3"/>
      <c r="H33">
        <v>42</v>
      </c>
      <c r="I33">
        <v>56</v>
      </c>
      <c r="J33">
        <v>54</v>
      </c>
      <c r="K33">
        <v>44</v>
      </c>
      <c r="L33">
        <v>26</v>
      </c>
    </row>
    <row r="34" spans="6:12" ht="12.75">
      <c r="F34" s="3">
        <f>AVERAGE(F28:F32)</f>
        <v>0.30727547667520794</v>
      </c>
      <c r="H34">
        <v>45</v>
      </c>
      <c r="I34">
        <v>56</v>
      </c>
      <c r="J34">
        <v>50</v>
      </c>
      <c r="K34">
        <v>33</v>
      </c>
      <c r="L34">
        <v>32</v>
      </c>
    </row>
    <row r="35" spans="8:12" ht="12.75">
      <c r="H35">
        <v>43</v>
      </c>
      <c r="I35">
        <v>52</v>
      </c>
      <c r="J35">
        <v>50</v>
      </c>
      <c r="K35">
        <v>38</v>
      </c>
      <c r="L35">
        <v>41</v>
      </c>
    </row>
    <row r="36" spans="8:12" ht="12.75">
      <c r="H36">
        <v>43</v>
      </c>
      <c r="I36">
        <v>44</v>
      </c>
      <c r="J36">
        <v>60</v>
      </c>
      <c r="K36">
        <v>39</v>
      </c>
      <c r="L36">
        <v>47</v>
      </c>
    </row>
    <row r="37" spans="8:12" ht="12.75">
      <c r="H37">
        <v>43</v>
      </c>
      <c r="I37">
        <v>35</v>
      </c>
      <c r="J37">
        <v>55</v>
      </c>
      <c r="K37">
        <v>42</v>
      </c>
      <c r="L37">
        <v>49</v>
      </c>
    </row>
    <row r="39" spans="3:8" ht="12.75">
      <c r="C39" t="s">
        <v>11</v>
      </c>
      <c r="F39" s="2">
        <f>F34*H39</f>
        <v>13.37262874490505</v>
      </c>
      <c r="G39" t="s">
        <v>12</v>
      </c>
      <c r="H39" s="2">
        <f>AVERAGE(H28:L37)</f>
        <v>43.52</v>
      </c>
    </row>
    <row r="43" spans="1:11" ht="12.75">
      <c r="A43" t="s">
        <v>32</v>
      </c>
      <c r="G43" t="s">
        <v>8</v>
      </c>
      <c r="K43" s="4">
        <v>37045</v>
      </c>
    </row>
    <row r="44" spans="7:11" ht="14.25">
      <c r="G44" t="s">
        <v>10</v>
      </c>
      <c r="K44" s="8" t="s">
        <v>50</v>
      </c>
    </row>
    <row r="46" spans="2:5" ht="12.75">
      <c r="B46" s="1" t="s">
        <v>0</v>
      </c>
      <c r="C46" s="1"/>
      <c r="E46" t="s">
        <v>6</v>
      </c>
    </row>
    <row r="47" spans="2:5" ht="12.75">
      <c r="B47" s="1" t="s">
        <v>1</v>
      </c>
      <c r="C47" s="1" t="s">
        <v>1</v>
      </c>
      <c r="D47" s="1" t="s">
        <v>4</v>
      </c>
      <c r="E47" t="s">
        <v>7</v>
      </c>
    </row>
    <row r="48" spans="2:5" ht="12.75">
      <c r="B48" s="1" t="s">
        <v>2</v>
      </c>
      <c r="C48" s="1" t="s">
        <v>3</v>
      </c>
      <c r="D48" s="1" t="s">
        <v>5</v>
      </c>
      <c r="E48" s="1" t="s">
        <v>3</v>
      </c>
    </row>
    <row r="49" spans="2:12" ht="12.75">
      <c r="B49">
        <v>10</v>
      </c>
      <c r="C49">
        <f>2.54*B49</f>
        <v>25.4</v>
      </c>
      <c r="D49">
        <v>274.3</v>
      </c>
      <c r="E49" s="2">
        <f>D49/36.33</f>
        <v>7.550233966418938</v>
      </c>
      <c r="F49" s="3">
        <f>E49/C49</f>
        <v>0.29725330576452513</v>
      </c>
      <c r="H49">
        <v>23</v>
      </c>
      <c r="I49">
        <v>30</v>
      </c>
      <c r="J49">
        <v>30</v>
      </c>
      <c r="K49">
        <v>31</v>
      </c>
      <c r="L49">
        <v>25</v>
      </c>
    </row>
    <row r="50" spans="2:12" ht="12.75">
      <c r="B50">
        <v>11</v>
      </c>
      <c r="C50">
        <f>2.54*B50</f>
        <v>27.94</v>
      </c>
      <c r="D50">
        <v>335.4</v>
      </c>
      <c r="E50" s="2">
        <f>D50/36.33</f>
        <v>9.232039636663915</v>
      </c>
      <c r="F50" s="3">
        <f>E50/C50</f>
        <v>0.330423752207012</v>
      </c>
      <c r="H50">
        <v>25</v>
      </c>
      <c r="I50">
        <v>33</v>
      </c>
      <c r="J50">
        <v>36</v>
      </c>
      <c r="K50">
        <v>34</v>
      </c>
      <c r="L50">
        <v>31</v>
      </c>
    </row>
    <row r="51" spans="2:12" ht="12.75">
      <c r="B51">
        <v>12.5</v>
      </c>
      <c r="C51">
        <f>2.54*B51</f>
        <v>31.75</v>
      </c>
      <c r="D51">
        <v>408.2</v>
      </c>
      <c r="E51" s="2">
        <f>D51/36.33</f>
        <v>11.23589320121112</v>
      </c>
      <c r="F51" s="3">
        <f>E51/C51</f>
        <v>0.3538864000381455</v>
      </c>
      <c r="H51">
        <v>27</v>
      </c>
      <c r="I51">
        <v>34</v>
      </c>
      <c r="J51">
        <v>40</v>
      </c>
      <c r="K51">
        <v>30</v>
      </c>
      <c r="L51">
        <v>37</v>
      </c>
    </row>
    <row r="52" spans="2:12" ht="12.75">
      <c r="B52">
        <v>13</v>
      </c>
      <c r="C52">
        <f>2.54*B52</f>
        <v>33.02</v>
      </c>
      <c r="D52">
        <v>409.8</v>
      </c>
      <c r="E52" s="2">
        <f>D52/36.33</f>
        <v>11.279933938893477</v>
      </c>
      <c r="F52" s="3">
        <f>E52/C52</f>
        <v>0.3416091441215468</v>
      </c>
      <c r="H52">
        <v>24</v>
      </c>
      <c r="I52">
        <v>43</v>
      </c>
      <c r="J52">
        <v>44</v>
      </c>
      <c r="K52">
        <v>29</v>
      </c>
      <c r="L52">
        <v>33</v>
      </c>
    </row>
    <row r="53" spans="2:12" ht="12.75">
      <c r="B53">
        <v>7</v>
      </c>
      <c r="C53">
        <f>2.54*B53</f>
        <v>17.78</v>
      </c>
      <c r="D53">
        <v>155</v>
      </c>
      <c r="E53" s="2">
        <f>D53/36.33</f>
        <v>4.266446462978255</v>
      </c>
      <c r="F53" s="3">
        <f>E53/C53</f>
        <v>0.2399576188401718</v>
      </c>
      <c r="H53">
        <v>35</v>
      </c>
      <c r="I53">
        <v>43</v>
      </c>
      <c r="J53">
        <v>38</v>
      </c>
      <c r="K53">
        <v>27</v>
      </c>
      <c r="L53">
        <v>30</v>
      </c>
    </row>
    <row r="54" spans="6:12" ht="12.75">
      <c r="F54" s="3"/>
      <c r="H54">
        <v>30</v>
      </c>
      <c r="I54">
        <v>31</v>
      </c>
      <c r="J54">
        <v>33</v>
      </c>
      <c r="K54">
        <v>30</v>
      </c>
      <c r="L54">
        <v>30</v>
      </c>
    </row>
    <row r="55" spans="6:12" ht="12.75">
      <c r="F55" s="3">
        <f>AVERAGE(F49:F53)</f>
        <v>0.3126260441942802</v>
      </c>
      <c r="H55">
        <v>31</v>
      </c>
      <c r="I55">
        <v>34</v>
      </c>
      <c r="J55">
        <v>15</v>
      </c>
      <c r="K55">
        <v>32</v>
      </c>
      <c r="L55">
        <v>30</v>
      </c>
    </row>
    <row r="56" spans="8:12" ht="12.75">
      <c r="H56">
        <v>32</v>
      </c>
      <c r="I56">
        <v>25</v>
      </c>
      <c r="J56">
        <v>43</v>
      </c>
      <c r="K56">
        <v>29</v>
      </c>
      <c r="L56">
        <v>25</v>
      </c>
    </row>
    <row r="57" spans="8:12" ht="12.75">
      <c r="H57">
        <v>26</v>
      </c>
      <c r="I57">
        <v>37</v>
      </c>
      <c r="J57">
        <v>34</v>
      </c>
      <c r="K57">
        <v>28</v>
      </c>
      <c r="L57">
        <v>24</v>
      </c>
    </row>
    <row r="58" spans="8:12" ht="12.75">
      <c r="H58">
        <v>27</v>
      </c>
      <c r="I58">
        <v>28</v>
      </c>
      <c r="J58">
        <v>32</v>
      </c>
      <c r="K58">
        <v>18</v>
      </c>
      <c r="L58">
        <v>26</v>
      </c>
    </row>
    <row r="60" spans="3:8" ht="12.75">
      <c r="C60" t="s">
        <v>11</v>
      </c>
      <c r="F60" s="2">
        <f>F55*H60</f>
        <v>9.6413872029516</v>
      </c>
      <c r="G60" t="s">
        <v>12</v>
      </c>
      <c r="H60" s="2">
        <f>AVERAGE(H49:L58)</f>
        <v>30.84</v>
      </c>
    </row>
    <row r="64" spans="1:11" ht="12.75">
      <c r="A64" t="s">
        <v>32</v>
      </c>
      <c r="G64" t="s">
        <v>8</v>
      </c>
      <c r="K64" s="4">
        <v>37047</v>
      </c>
    </row>
    <row r="65" spans="7:11" ht="14.25">
      <c r="G65" t="s">
        <v>10</v>
      </c>
      <c r="K65" s="8">
        <v>0.5416666666666666</v>
      </c>
    </row>
    <row r="67" spans="2:5" ht="12.75">
      <c r="B67" s="1" t="s">
        <v>0</v>
      </c>
      <c r="C67" s="1"/>
      <c r="E67" t="s">
        <v>6</v>
      </c>
    </row>
    <row r="68" spans="2:5" ht="12.75">
      <c r="B68" s="1" t="s">
        <v>1</v>
      </c>
      <c r="C68" s="1" t="s">
        <v>1</v>
      </c>
      <c r="D68" s="1" t="s">
        <v>4</v>
      </c>
      <c r="E68" t="s">
        <v>7</v>
      </c>
    </row>
    <row r="69" spans="2:5" ht="12.75">
      <c r="B69" s="1" t="s">
        <v>2</v>
      </c>
      <c r="C69" s="1" t="s">
        <v>3</v>
      </c>
      <c r="D69" s="1" t="s">
        <v>5</v>
      </c>
      <c r="E69" s="1" t="s">
        <v>3</v>
      </c>
    </row>
    <row r="70" spans="2:12" ht="12.75">
      <c r="B70">
        <v>9</v>
      </c>
      <c r="C70">
        <f>2.54*B70</f>
        <v>22.86</v>
      </c>
      <c r="D70">
        <v>289.7</v>
      </c>
      <c r="E70" s="2">
        <f>D70/36.33</f>
        <v>7.974126066611616</v>
      </c>
      <c r="F70" s="3">
        <f>E70/C70</f>
        <v>0.3488244123627129</v>
      </c>
      <c r="H70">
        <v>18</v>
      </c>
      <c r="I70">
        <v>36</v>
      </c>
      <c r="J70">
        <v>34</v>
      </c>
      <c r="K70">
        <v>25</v>
      </c>
      <c r="L70">
        <v>29</v>
      </c>
    </row>
    <row r="71" spans="2:12" ht="12.75">
      <c r="B71">
        <v>7</v>
      </c>
      <c r="C71">
        <f>2.54*B71</f>
        <v>17.78</v>
      </c>
      <c r="D71">
        <v>237</v>
      </c>
      <c r="E71" s="2">
        <f>D71/36.33</f>
        <v>6.5235342691990095</v>
      </c>
      <c r="F71" s="3">
        <f>E71/C71</f>
        <v>0.3669029397749724</v>
      </c>
      <c r="H71">
        <v>18</v>
      </c>
      <c r="I71">
        <v>37</v>
      </c>
      <c r="J71">
        <v>29</v>
      </c>
      <c r="K71">
        <v>23</v>
      </c>
      <c r="L71">
        <v>23</v>
      </c>
    </row>
    <row r="72" spans="2:12" ht="12.75">
      <c r="B72">
        <v>5</v>
      </c>
      <c r="C72">
        <f>2.54*B72</f>
        <v>12.7</v>
      </c>
      <c r="D72">
        <v>189</v>
      </c>
      <c r="E72" s="2">
        <f>D72/36.33</f>
        <v>5.202312138728324</v>
      </c>
      <c r="F72" s="3">
        <f>E72/C72</f>
        <v>0.4096308770652224</v>
      </c>
      <c r="H72">
        <v>19</v>
      </c>
      <c r="I72">
        <v>35</v>
      </c>
      <c r="J72">
        <v>39</v>
      </c>
      <c r="K72">
        <v>22</v>
      </c>
      <c r="L72">
        <v>24</v>
      </c>
    </row>
    <row r="73" spans="2:12" ht="12.75">
      <c r="B73">
        <v>7</v>
      </c>
      <c r="C73">
        <f>2.54*B73</f>
        <v>17.78</v>
      </c>
      <c r="D73">
        <v>106.7</v>
      </c>
      <c r="E73" s="2">
        <f>D73/36.33</f>
        <v>2.9369666941921277</v>
      </c>
      <c r="F73" s="3">
        <f>E73/C73</f>
        <v>0.1651837285822344</v>
      </c>
      <c r="H73">
        <v>20</v>
      </c>
      <c r="I73">
        <v>28</v>
      </c>
      <c r="J73">
        <v>37</v>
      </c>
      <c r="K73">
        <v>25</v>
      </c>
      <c r="L73">
        <v>22</v>
      </c>
    </row>
    <row r="74" spans="2:12" ht="12.75">
      <c r="B74">
        <v>7</v>
      </c>
      <c r="C74">
        <f>2.54*B74</f>
        <v>17.78</v>
      </c>
      <c r="D74">
        <v>212.3</v>
      </c>
      <c r="E74" s="2">
        <f>D74/36.33</f>
        <v>5.843655381227636</v>
      </c>
      <c r="F74" s="3">
        <f>E74/C74</f>
        <v>0.32866453212753854</v>
      </c>
      <c r="H74">
        <v>28</v>
      </c>
      <c r="I74">
        <v>17</v>
      </c>
      <c r="J74">
        <v>29</v>
      </c>
      <c r="K74">
        <v>20</v>
      </c>
      <c r="L74">
        <v>19</v>
      </c>
    </row>
    <row r="75" spans="6:12" ht="12.75">
      <c r="F75" s="3"/>
      <c r="H75">
        <v>23</v>
      </c>
      <c r="I75">
        <v>22</v>
      </c>
      <c r="J75">
        <v>25</v>
      </c>
      <c r="K75">
        <v>23</v>
      </c>
      <c r="L75">
        <v>16</v>
      </c>
    </row>
    <row r="76" spans="6:12" ht="12.75">
      <c r="F76" s="3">
        <f>AVERAGE(F70:F74)</f>
        <v>0.32384129798253614</v>
      </c>
      <c r="H76">
        <v>25</v>
      </c>
      <c r="I76">
        <v>22</v>
      </c>
      <c r="J76">
        <v>24</v>
      </c>
      <c r="K76">
        <v>28</v>
      </c>
      <c r="L76">
        <v>18</v>
      </c>
    </row>
    <row r="77" spans="8:12" ht="12.75">
      <c r="H77">
        <v>10</v>
      </c>
      <c r="I77">
        <v>27</v>
      </c>
      <c r="J77">
        <v>27</v>
      </c>
      <c r="K77">
        <v>12</v>
      </c>
      <c r="L77">
        <v>20</v>
      </c>
    </row>
    <row r="78" spans="8:12" ht="12.75">
      <c r="H78">
        <v>23</v>
      </c>
      <c r="I78">
        <v>33</v>
      </c>
      <c r="J78">
        <v>27</v>
      </c>
      <c r="K78">
        <v>0</v>
      </c>
      <c r="L78">
        <v>16</v>
      </c>
    </row>
    <row r="79" spans="8:12" ht="12.75">
      <c r="H79">
        <v>23</v>
      </c>
      <c r="I79">
        <v>32</v>
      </c>
      <c r="J79">
        <v>21</v>
      </c>
      <c r="K79">
        <v>22</v>
      </c>
      <c r="L79">
        <v>14</v>
      </c>
    </row>
    <row r="81" spans="3:8" ht="12.75">
      <c r="C81" t="s">
        <v>11</v>
      </c>
      <c r="F81" s="2">
        <f>F76*H81</f>
        <v>7.700946066024709</v>
      </c>
      <c r="G81" t="s">
        <v>12</v>
      </c>
      <c r="H81" s="2">
        <f>AVERAGE(H70:L79)</f>
        <v>23.78</v>
      </c>
    </row>
    <row r="85" spans="1:11" ht="12.75">
      <c r="A85" t="s">
        <v>32</v>
      </c>
      <c r="G85" t="s">
        <v>8</v>
      </c>
      <c r="K85" s="4">
        <v>37048</v>
      </c>
    </row>
    <row r="86" spans="7:11" ht="14.25">
      <c r="G86" t="s">
        <v>10</v>
      </c>
      <c r="K86" s="8">
        <v>0.6041666666666666</v>
      </c>
    </row>
    <row r="88" spans="2:5" ht="12.75">
      <c r="B88" s="1" t="s">
        <v>0</v>
      </c>
      <c r="C88" s="1"/>
      <c r="E88" t="s">
        <v>6</v>
      </c>
    </row>
    <row r="89" spans="2:5" ht="12.75">
      <c r="B89" s="1" t="s">
        <v>1</v>
      </c>
      <c r="C89" s="1" t="s">
        <v>1</v>
      </c>
      <c r="D89" s="1" t="s">
        <v>4</v>
      </c>
      <c r="E89" t="s">
        <v>7</v>
      </c>
    </row>
    <row r="90" spans="2:8" ht="12.75">
      <c r="B90" s="1" t="s">
        <v>2</v>
      </c>
      <c r="C90" s="1" t="s">
        <v>3</v>
      </c>
      <c r="D90" s="1" t="s">
        <v>5</v>
      </c>
      <c r="E90" s="1" t="s">
        <v>3</v>
      </c>
      <c r="H90" t="s">
        <v>51</v>
      </c>
    </row>
    <row r="91" spans="2:12" ht="12.75">
      <c r="B91">
        <v>9</v>
      </c>
      <c r="C91">
        <f>2.54*B91</f>
        <v>22.86</v>
      </c>
      <c r="D91">
        <v>316.9</v>
      </c>
      <c r="E91" s="2">
        <f>D91/36.33</f>
        <v>8.722818607211671</v>
      </c>
      <c r="F91" s="3">
        <f>E91/C91</f>
        <v>0.38157561711337146</v>
      </c>
      <c r="H91" s="10">
        <v>0</v>
      </c>
      <c r="I91" s="10">
        <v>20</v>
      </c>
      <c r="J91" s="10">
        <v>19</v>
      </c>
      <c r="K91" s="10">
        <v>37</v>
      </c>
      <c r="L91" s="10">
        <v>0</v>
      </c>
    </row>
    <row r="92" spans="2:12" ht="12.75">
      <c r="B92">
        <v>7.5</v>
      </c>
      <c r="C92">
        <f>2.54*B92</f>
        <v>19.05</v>
      </c>
      <c r="D92">
        <v>206</v>
      </c>
      <c r="E92" s="2">
        <f>D92/36.33</f>
        <v>5.6702449766033585</v>
      </c>
      <c r="F92" s="3">
        <f>E92/C92</f>
        <v>0.29765065493980886</v>
      </c>
      <c r="H92" s="10">
        <v>0</v>
      </c>
      <c r="I92" s="10">
        <v>16</v>
      </c>
      <c r="J92" s="10">
        <v>18</v>
      </c>
      <c r="K92" s="10">
        <v>35</v>
      </c>
      <c r="L92" s="10">
        <v>13</v>
      </c>
    </row>
    <row r="93" spans="2:12" ht="12.75">
      <c r="B93">
        <v>4.5</v>
      </c>
      <c r="C93">
        <f>2.54*B93</f>
        <v>11.43</v>
      </c>
      <c r="D93">
        <v>149.8</v>
      </c>
      <c r="E93" s="2">
        <f>D93/36.33</f>
        <v>4.1233140655105975</v>
      </c>
      <c r="F93" s="3">
        <f>E93/C93</f>
        <v>0.36074488762122464</v>
      </c>
      <c r="H93" s="10">
        <v>16</v>
      </c>
      <c r="I93" s="10">
        <v>0</v>
      </c>
      <c r="J93" s="10">
        <v>19</v>
      </c>
      <c r="K93" s="10">
        <v>22</v>
      </c>
      <c r="L93" s="10">
        <v>19</v>
      </c>
    </row>
    <row r="94" spans="2:12" ht="12.75">
      <c r="B94">
        <v>5.5</v>
      </c>
      <c r="C94">
        <f>2.54*B94</f>
        <v>13.97</v>
      </c>
      <c r="D94">
        <v>150.2</v>
      </c>
      <c r="E94" s="2">
        <f>D94/36.33</f>
        <v>4.134324249931186</v>
      </c>
      <c r="F94" s="3">
        <f>E94/C94</f>
        <v>0.2959430386493333</v>
      </c>
      <c r="H94" s="10">
        <v>0</v>
      </c>
      <c r="I94" s="10">
        <v>11</v>
      </c>
      <c r="J94" s="10">
        <v>15</v>
      </c>
      <c r="K94" s="10">
        <v>27</v>
      </c>
      <c r="L94" s="10">
        <v>13</v>
      </c>
    </row>
    <row r="95" spans="2:12" ht="12.75">
      <c r="B95">
        <v>6.5</v>
      </c>
      <c r="C95">
        <f>2.54*B95</f>
        <v>16.51</v>
      </c>
      <c r="D95">
        <v>173</v>
      </c>
      <c r="E95" s="2">
        <f>D95/36.33</f>
        <v>4.761904761904762</v>
      </c>
      <c r="F95" s="3">
        <f>E95/C95</f>
        <v>0.28842548527587897</v>
      </c>
      <c r="H95" s="10">
        <v>0</v>
      </c>
      <c r="I95" s="10">
        <v>24</v>
      </c>
      <c r="J95" s="10">
        <v>14</v>
      </c>
      <c r="K95" s="10">
        <v>19</v>
      </c>
      <c r="L95" s="10">
        <v>16</v>
      </c>
    </row>
    <row r="96" spans="6:12" ht="12.75">
      <c r="F96" s="3"/>
      <c r="H96" s="10">
        <v>0</v>
      </c>
      <c r="I96" s="10">
        <v>23</v>
      </c>
      <c r="J96" s="10">
        <v>23</v>
      </c>
      <c r="K96" s="10">
        <v>21</v>
      </c>
      <c r="L96" s="10">
        <v>19</v>
      </c>
    </row>
    <row r="97" spans="6:12" ht="12.75">
      <c r="F97" s="3">
        <f>AVERAGE(F91:F95)</f>
        <v>0.3248679367199235</v>
      </c>
      <c r="H97" s="10">
        <v>0</v>
      </c>
      <c r="I97" s="10">
        <v>27</v>
      </c>
      <c r="J97" s="10">
        <v>19</v>
      </c>
      <c r="K97" s="10">
        <v>18</v>
      </c>
      <c r="L97" s="10">
        <v>20</v>
      </c>
    </row>
    <row r="98" spans="8:12" ht="12.75">
      <c r="H98" s="10">
        <v>0</v>
      </c>
      <c r="I98" s="10">
        <v>28</v>
      </c>
      <c r="J98" s="10">
        <v>30</v>
      </c>
      <c r="K98" s="10">
        <v>16</v>
      </c>
      <c r="L98" s="10">
        <v>24</v>
      </c>
    </row>
    <row r="99" spans="8:12" ht="12.75">
      <c r="H99" s="10">
        <v>17</v>
      </c>
      <c r="I99" s="10">
        <v>25</v>
      </c>
      <c r="J99" s="10">
        <v>31</v>
      </c>
      <c r="K99" s="10">
        <v>19</v>
      </c>
      <c r="L99" s="10">
        <v>20</v>
      </c>
    </row>
    <row r="100" spans="8:12" ht="12.75">
      <c r="H100" s="10">
        <v>16</v>
      </c>
      <c r="I100" s="10">
        <v>11</v>
      </c>
      <c r="J100" s="10">
        <v>34</v>
      </c>
      <c r="K100" s="10">
        <v>13</v>
      </c>
      <c r="L100" s="10">
        <v>24</v>
      </c>
    </row>
    <row r="102" spans="3:8" ht="12.75">
      <c r="C102" t="s">
        <v>11</v>
      </c>
      <c r="F102" s="2">
        <f>F97*H102</f>
        <v>5.529252282973098</v>
      </c>
      <c r="G102" t="s">
        <v>12</v>
      </c>
      <c r="H102" s="2">
        <f>AVERAGE(H91:L100)</f>
        <v>17.02</v>
      </c>
    </row>
    <row r="106" spans="1:11" ht="12.75">
      <c r="A106" t="s">
        <v>32</v>
      </c>
      <c r="G106" t="s">
        <v>8</v>
      </c>
      <c r="K106" s="4">
        <v>37049</v>
      </c>
    </row>
    <row r="107" spans="7:11" ht="14.25">
      <c r="G107" t="s">
        <v>10</v>
      </c>
      <c r="K107" s="8">
        <v>0.6041666666666666</v>
      </c>
    </row>
    <row r="109" spans="2:5" ht="12.75">
      <c r="B109" s="1" t="s">
        <v>0</v>
      </c>
      <c r="C109" s="1"/>
      <c r="E109" t="s">
        <v>6</v>
      </c>
    </row>
    <row r="110" spans="2:5" ht="12.75">
      <c r="B110" s="1" t="s">
        <v>1</v>
      </c>
      <c r="C110" s="1" t="s">
        <v>1</v>
      </c>
      <c r="D110" s="1" t="s">
        <v>4</v>
      </c>
      <c r="E110" t="s">
        <v>7</v>
      </c>
    </row>
    <row r="111" spans="2:5" ht="12.75">
      <c r="B111" s="1" t="s">
        <v>2</v>
      </c>
      <c r="C111" s="1" t="s">
        <v>3</v>
      </c>
      <c r="D111" s="1" t="s">
        <v>5</v>
      </c>
      <c r="E111" s="1" t="s">
        <v>3</v>
      </c>
    </row>
    <row r="112" spans="2:12" ht="12.75">
      <c r="B112">
        <v>9</v>
      </c>
      <c r="C112">
        <f>2.54*B112</f>
        <v>22.86</v>
      </c>
      <c r="D112">
        <v>316.9</v>
      </c>
      <c r="E112" s="2">
        <f>D112/36.33</f>
        <v>8.722818607211671</v>
      </c>
      <c r="F112" s="3">
        <f>E112/C112</f>
        <v>0.38157561711337146</v>
      </c>
      <c r="H112" s="10">
        <v>13</v>
      </c>
      <c r="I112" s="10">
        <v>0</v>
      </c>
      <c r="J112" s="10">
        <v>20</v>
      </c>
      <c r="K112" s="10">
        <v>11</v>
      </c>
      <c r="L112" s="10">
        <v>0</v>
      </c>
    </row>
    <row r="113" spans="2:12" ht="12.75">
      <c r="B113">
        <v>7.5</v>
      </c>
      <c r="C113">
        <f>2.54*B113</f>
        <v>19.05</v>
      </c>
      <c r="D113">
        <v>206</v>
      </c>
      <c r="E113" s="2">
        <f>D113/36.33</f>
        <v>5.6702449766033585</v>
      </c>
      <c r="F113" s="3">
        <f>E113/C113</f>
        <v>0.29765065493980886</v>
      </c>
      <c r="H113" s="10">
        <v>0</v>
      </c>
      <c r="I113" s="10">
        <v>15</v>
      </c>
      <c r="J113" s="10">
        <v>25</v>
      </c>
      <c r="K113" s="10">
        <v>17</v>
      </c>
      <c r="L113" s="10">
        <v>0</v>
      </c>
    </row>
    <row r="114" spans="2:12" ht="12.75">
      <c r="B114">
        <v>4.5</v>
      </c>
      <c r="C114">
        <f>2.54*B114</f>
        <v>11.43</v>
      </c>
      <c r="D114">
        <v>149.8</v>
      </c>
      <c r="E114" s="2">
        <f>D114/36.33</f>
        <v>4.1233140655105975</v>
      </c>
      <c r="F114" s="3">
        <f>E114/C114</f>
        <v>0.36074488762122464</v>
      </c>
      <c r="H114" s="10">
        <v>0</v>
      </c>
      <c r="I114" s="10">
        <v>23</v>
      </c>
      <c r="J114" s="10">
        <v>22</v>
      </c>
      <c r="K114" s="10">
        <v>16</v>
      </c>
      <c r="L114" s="10">
        <v>13</v>
      </c>
    </row>
    <row r="115" spans="2:12" ht="12.75">
      <c r="B115">
        <v>5.5</v>
      </c>
      <c r="C115">
        <f>2.54*B115</f>
        <v>13.97</v>
      </c>
      <c r="D115">
        <v>150.2</v>
      </c>
      <c r="E115" s="2">
        <f>D115/36.33</f>
        <v>4.134324249931186</v>
      </c>
      <c r="F115" s="3">
        <f>E115/C115</f>
        <v>0.2959430386493333</v>
      </c>
      <c r="H115" s="10">
        <v>0</v>
      </c>
      <c r="I115" s="10">
        <v>28</v>
      </c>
      <c r="J115" s="10">
        <v>26</v>
      </c>
      <c r="K115" s="10">
        <v>11</v>
      </c>
      <c r="L115" s="10">
        <v>21</v>
      </c>
    </row>
    <row r="116" spans="2:12" ht="12.75">
      <c r="B116">
        <v>6.5</v>
      </c>
      <c r="C116">
        <f>2.54*B116</f>
        <v>16.51</v>
      </c>
      <c r="D116">
        <v>173</v>
      </c>
      <c r="E116" s="2">
        <f>D116/36.33</f>
        <v>4.761904761904762</v>
      </c>
      <c r="F116" s="3">
        <f>E116/C116</f>
        <v>0.28842548527587897</v>
      </c>
      <c r="H116" s="10">
        <v>0</v>
      </c>
      <c r="I116" s="10">
        <v>29</v>
      </c>
      <c r="J116" s="10">
        <v>19</v>
      </c>
      <c r="K116" s="10">
        <v>14</v>
      </c>
      <c r="L116" s="10">
        <v>16</v>
      </c>
    </row>
    <row r="117" spans="6:12" ht="12.75">
      <c r="F117" s="3"/>
      <c r="H117" s="10">
        <v>17</v>
      </c>
      <c r="I117" s="10">
        <v>29</v>
      </c>
      <c r="J117" s="10">
        <v>29</v>
      </c>
      <c r="K117" s="10">
        <v>21</v>
      </c>
      <c r="L117" s="10">
        <v>13</v>
      </c>
    </row>
    <row r="118" spans="6:12" ht="12.75">
      <c r="F118" s="3">
        <f>AVERAGE(F112:F116)</f>
        <v>0.3248679367199235</v>
      </c>
      <c r="H118" s="10">
        <v>19</v>
      </c>
      <c r="I118" s="10">
        <v>18</v>
      </c>
      <c r="J118" s="10">
        <v>28</v>
      </c>
      <c r="K118" s="10">
        <v>15</v>
      </c>
      <c r="L118" s="10">
        <v>12</v>
      </c>
    </row>
    <row r="119" spans="8:12" ht="12.75">
      <c r="H119" s="10">
        <v>14</v>
      </c>
      <c r="I119" s="10">
        <v>18</v>
      </c>
      <c r="J119" s="10">
        <v>22</v>
      </c>
      <c r="K119" s="10">
        <v>8</v>
      </c>
      <c r="L119" s="10">
        <v>0</v>
      </c>
    </row>
    <row r="120" spans="8:12" ht="12.75">
      <c r="H120" s="10">
        <v>0</v>
      </c>
      <c r="I120" s="10">
        <v>12</v>
      </c>
      <c r="J120" s="10">
        <v>17</v>
      </c>
      <c r="K120" s="10">
        <v>16</v>
      </c>
      <c r="L120" s="10">
        <v>0</v>
      </c>
    </row>
    <row r="121" spans="8:12" ht="12.75">
      <c r="H121" s="10">
        <v>0</v>
      </c>
      <c r="I121" s="10">
        <v>13</v>
      </c>
      <c r="J121" s="10">
        <v>17</v>
      </c>
      <c r="K121" s="10">
        <v>17</v>
      </c>
      <c r="L121" s="10">
        <v>0</v>
      </c>
    </row>
    <row r="123" spans="3:8" ht="12.75">
      <c r="C123" t="s">
        <v>11</v>
      </c>
      <c r="F123" s="2">
        <f>F118*H123</f>
        <v>4.5091669616725385</v>
      </c>
      <c r="G123" t="s">
        <v>12</v>
      </c>
      <c r="H123" s="2">
        <f>AVERAGE(H112:L121)</f>
        <v>13.88</v>
      </c>
    </row>
    <row r="127" spans="1:11" ht="12.75">
      <c r="A127" t="s">
        <v>32</v>
      </c>
      <c r="G127" t="s">
        <v>8</v>
      </c>
      <c r="K127" s="4">
        <v>37050</v>
      </c>
    </row>
    <row r="128" spans="7:11" ht="14.25">
      <c r="G128" t="s">
        <v>10</v>
      </c>
      <c r="K128" s="8">
        <v>0.6041666666666666</v>
      </c>
    </row>
    <row r="130" spans="1:12" ht="12.75">
      <c r="A130" s="10"/>
      <c r="B130" s="11" t="s">
        <v>0</v>
      </c>
      <c r="C130" s="11"/>
      <c r="D130" s="10"/>
      <c r="E130" s="10" t="s">
        <v>6</v>
      </c>
      <c r="F130" s="10"/>
      <c r="G130" s="10"/>
      <c r="H130" s="10" t="s">
        <v>52</v>
      </c>
      <c r="I130" s="10"/>
      <c r="J130" s="10"/>
      <c r="K130" s="10"/>
      <c r="L130" s="10"/>
    </row>
    <row r="131" spans="1:12" ht="12.75">
      <c r="A131" s="10"/>
      <c r="B131" s="11" t="s">
        <v>1</v>
      </c>
      <c r="C131" s="11" t="s">
        <v>1</v>
      </c>
      <c r="D131" s="11" t="s">
        <v>4</v>
      </c>
      <c r="E131" s="10" t="s">
        <v>7</v>
      </c>
      <c r="F131" s="10"/>
      <c r="G131" s="10"/>
      <c r="H131" s="10"/>
      <c r="I131" s="10"/>
      <c r="J131" s="10"/>
      <c r="K131" s="10"/>
      <c r="L131" s="10"/>
    </row>
    <row r="132" spans="1:12" ht="12.75">
      <c r="A132" s="10"/>
      <c r="B132" s="11" t="s">
        <v>2</v>
      </c>
      <c r="C132" s="11" t="s">
        <v>3</v>
      </c>
      <c r="D132" s="11" t="s">
        <v>5</v>
      </c>
      <c r="E132" s="11" t="s">
        <v>3</v>
      </c>
      <c r="F132" s="10"/>
      <c r="G132" s="10"/>
      <c r="H132" s="10"/>
      <c r="I132" s="10"/>
      <c r="J132" s="10"/>
      <c r="K132" s="10"/>
      <c r="L132" s="10"/>
    </row>
    <row r="133" spans="1:12" ht="12.75">
      <c r="A133" s="10"/>
      <c r="B133" s="10">
        <v>9</v>
      </c>
      <c r="C133" s="10">
        <f>2.54*B133</f>
        <v>22.86</v>
      </c>
      <c r="D133" s="10">
        <v>316.9</v>
      </c>
      <c r="E133" s="12">
        <f>D133/36.33</f>
        <v>8.722818607211671</v>
      </c>
      <c r="F133" s="13">
        <f>E133/C133</f>
        <v>0.38157561711337146</v>
      </c>
      <c r="G133" s="10"/>
      <c r="H133" s="10">
        <v>0</v>
      </c>
      <c r="I133" s="10">
        <v>0</v>
      </c>
      <c r="J133" s="10">
        <v>30</v>
      </c>
      <c r="K133" s="10">
        <v>22</v>
      </c>
      <c r="L133" s="10">
        <v>16</v>
      </c>
    </row>
    <row r="134" spans="1:12" ht="12.75">
      <c r="A134" s="10"/>
      <c r="B134" s="10">
        <v>7.5</v>
      </c>
      <c r="C134" s="10">
        <f>2.54*B134</f>
        <v>19.05</v>
      </c>
      <c r="D134" s="10">
        <v>206</v>
      </c>
      <c r="E134" s="12">
        <f>D134/36.33</f>
        <v>5.6702449766033585</v>
      </c>
      <c r="F134" s="13">
        <f>E134/C134</f>
        <v>0.29765065493980886</v>
      </c>
      <c r="G134" s="10"/>
      <c r="H134" s="10">
        <v>0</v>
      </c>
      <c r="I134" s="10">
        <v>16</v>
      </c>
      <c r="J134" s="10">
        <v>28</v>
      </c>
      <c r="K134" s="10">
        <v>17</v>
      </c>
      <c r="L134" s="10">
        <v>14</v>
      </c>
    </row>
    <row r="135" spans="1:12" ht="12.75">
      <c r="A135" s="10"/>
      <c r="B135" s="10">
        <v>4.5</v>
      </c>
      <c r="C135" s="10">
        <f>2.54*B135</f>
        <v>11.43</v>
      </c>
      <c r="D135" s="10">
        <v>149.8</v>
      </c>
      <c r="E135" s="12">
        <f>D135/36.33</f>
        <v>4.1233140655105975</v>
      </c>
      <c r="F135" s="13">
        <f>E135/C135</f>
        <v>0.36074488762122464</v>
      </c>
      <c r="G135" s="10"/>
      <c r="H135" s="10">
        <v>0</v>
      </c>
      <c r="I135" s="10">
        <v>16</v>
      </c>
      <c r="J135" s="10">
        <v>25</v>
      </c>
      <c r="K135" s="10">
        <v>25</v>
      </c>
      <c r="L135" s="10">
        <v>0</v>
      </c>
    </row>
    <row r="136" spans="1:12" ht="12.75">
      <c r="A136" s="10"/>
      <c r="B136" s="10">
        <v>5.5</v>
      </c>
      <c r="C136" s="10">
        <f>2.54*B136</f>
        <v>13.97</v>
      </c>
      <c r="D136" s="10">
        <v>150.2</v>
      </c>
      <c r="E136" s="12">
        <f>D136/36.33</f>
        <v>4.134324249931186</v>
      </c>
      <c r="F136" s="13">
        <f>E136/C136</f>
        <v>0.2959430386493333</v>
      </c>
      <c r="G136" s="10"/>
      <c r="H136" s="10">
        <v>0</v>
      </c>
      <c r="I136" s="10">
        <v>13</v>
      </c>
      <c r="J136" s="10">
        <v>17</v>
      </c>
      <c r="K136" s="10">
        <v>24</v>
      </c>
      <c r="L136" s="10">
        <v>10</v>
      </c>
    </row>
    <row r="137" spans="1:12" ht="12.75">
      <c r="A137" s="10"/>
      <c r="B137" s="10">
        <v>6.5</v>
      </c>
      <c r="C137" s="10">
        <f>2.54*B137</f>
        <v>16.51</v>
      </c>
      <c r="D137" s="10">
        <v>173</v>
      </c>
      <c r="E137" s="12">
        <f>D137/36.33</f>
        <v>4.761904761904762</v>
      </c>
      <c r="F137" s="13">
        <f>E137/C137</f>
        <v>0.28842548527587897</v>
      </c>
      <c r="G137" s="10"/>
      <c r="H137" s="10">
        <v>0</v>
      </c>
      <c r="I137" s="10">
        <v>0</v>
      </c>
      <c r="J137" s="10">
        <v>0</v>
      </c>
      <c r="K137" s="10">
        <v>27</v>
      </c>
      <c r="L137" s="10">
        <v>12</v>
      </c>
    </row>
    <row r="138" spans="1:12" ht="12.75">
      <c r="A138" s="10"/>
      <c r="B138" s="10"/>
      <c r="C138" s="10"/>
      <c r="D138" s="10"/>
      <c r="E138" s="10"/>
      <c r="F138" s="13"/>
      <c r="G138" s="10"/>
      <c r="H138" s="10">
        <v>10</v>
      </c>
      <c r="I138" s="10">
        <v>0</v>
      </c>
      <c r="J138" s="10">
        <v>0</v>
      </c>
      <c r="K138" s="10">
        <v>27</v>
      </c>
      <c r="L138" s="10">
        <v>16</v>
      </c>
    </row>
    <row r="139" spans="1:12" ht="12.75">
      <c r="A139" s="10"/>
      <c r="B139" s="10"/>
      <c r="C139" s="10"/>
      <c r="D139" s="10"/>
      <c r="E139" s="10"/>
      <c r="F139" s="13">
        <f>AVERAGE(F133:F137)</f>
        <v>0.3248679367199235</v>
      </c>
      <c r="G139" s="10"/>
      <c r="H139" s="10">
        <v>0</v>
      </c>
      <c r="I139" s="10">
        <v>0</v>
      </c>
      <c r="J139" s="10">
        <v>16</v>
      </c>
      <c r="K139" s="10">
        <v>18</v>
      </c>
      <c r="L139" s="10">
        <v>11</v>
      </c>
    </row>
    <row r="140" spans="1:12" ht="12.75">
      <c r="A140" s="10"/>
      <c r="B140" s="10"/>
      <c r="C140" s="10"/>
      <c r="D140" s="10"/>
      <c r="E140" s="10"/>
      <c r="F140" s="10"/>
      <c r="G140" s="10"/>
      <c r="H140" s="10">
        <v>0</v>
      </c>
      <c r="I140" s="10">
        <v>0</v>
      </c>
      <c r="J140" s="10">
        <v>0</v>
      </c>
      <c r="K140" s="10">
        <v>11</v>
      </c>
      <c r="L140" s="10">
        <v>0</v>
      </c>
    </row>
    <row r="141" spans="1:12" ht="12.75">
      <c r="A141" s="10"/>
      <c r="B141" s="10"/>
      <c r="C141" s="10"/>
      <c r="D141" s="10"/>
      <c r="E141" s="10"/>
      <c r="F141" s="10"/>
      <c r="G141" s="10"/>
      <c r="H141" s="10">
        <v>6</v>
      </c>
      <c r="I141" s="10">
        <v>0</v>
      </c>
      <c r="J141" s="10">
        <v>11</v>
      </c>
      <c r="K141" s="10">
        <v>12</v>
      </c>
      <c r="L141" s="10">
        <v>12</v>
      </c>
    </row>
    <row r="142" spans="1:12" ht="12.75">
      <c r="A142" s="10"/>
      <c r="B142" s="10"/>
      <c r="C142" s="10"/>
      <c r="D142" s="10"/>
      <c r="E142" s="10"/>
      <c r="F142" s="10"/>
      <c r="G142" s="10"/>
      <c r="H142" s="10">
        <v>0</v>
      </c>
      <c r="I142" s="10">
        <v>25</v>
      </c>
      <c r="J142" s="10">
        <v>17</v>
      </c>
      <c r="K142" s="10">
        <v>11</v>
      </c>
      <c r="L142" s="10">
        <v>16</v>
      </c>
    </row>
    <row r="143" spans="1:12" ht="12.7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</row>
    <row r="144" spans="1:12" ht="12.75">
      <c r="A144" s="10"/>
      <c r="B144" s="10"/>
      <c r="C144" s="10" t="s">
        <v>11</v>
      </c>
      <c r="D144" s="10"/>
      <c r="E144" s="10"/>
      <c r="F144" s="12">
        <f>F139*H144</f>
        <v>3.450097487965587</v>
      </c>
      <c r="G144" s="10" t="s">
        <v>12</v>
      </c>
      <c r="H144" s="12">
        <f>AVERAGE(H133:L142)</f>
        <v>10.62</v>
      </c>
      <c r="I144" s="10"/>
      <c r="J144" s="10"/>
      <c r="K144" s="10"/>
      <c r="L144" s="10"/>
    </row>
    <row r="148" spans="1:11" ht="12.75">
      <c r="A148" t="s">
        <v>32</v>
      </c>
      <c r="G148" t="s">
        <v>8</v>
      </c>
      <c r="K148" s="4">
        <v>37051</v>
      </c>
    </row>
    <row r="149" spans="7:11" ht="14.25">
      <c r="G149" t="s">
        <v>10</v>
      </c>
      <c r="K149" s="8">
        <v>0.39305555555555555</v>
      </c>
    </row>
    <row r="151" spans="1:12" ht="12.75">
      <c r="A151" s="10"/>
      <c r="B151" s="11" t="s">
        <v>0</v>
      </c>
      <c r="C151" s="11"/>
      <c r="D151" s="10"/>
      <c r="E151" s="10" t="s">
        <v>6</v>
      </c>
      <c r="F151" s="10"/>
      <c r="G151" s="10"/>
      <c r="H151" s="10" t="s">
        <v>52</v>
      </c>
      <c r="I151" s="10"/>
      <c r="J151" s="10"/>
      <c r="K151" s="10"/>
      <c r="L151" s="10"/>
    </row>
    <row r="152" spans="1:12" ht="12.75">
      <c r="A152" s="10"/>
      <c r="B152" s="11" t="s">
        <v>1</v>
      </c>
      <c r="C152" s="11" t="s">
        <v>1</v>
      </c>
      <c r="D152" s="11" t="s">
        <v>4</v>
      </c>
      <c r="E152" s="10" t="s">
        <v>7</v>
      </c>
      <c r="F152" s="10"/>
      <c r="G152" s="10"/>
      <c r="H152" s="10"/>
      <c r="I152" s="10"/>
      <c r="J152" s="10"/>
      <c r="K152" s="10"/>
      <c r="L152" s="10"/>
    </row>
    <row r="153" spans="1:12" ht="12.75">
      <c r="A153" s="10"/>
      <c r="B153" s="11" t="s">
        <v>2</v>
      </c>
      <c r="C153" s="11" t="s">
        <v>3</v>
      </c>
      <c r="D153" s="11" t="s">
        <v>5</v>
      </c>
      <c r="E153" s="11" t="s">
        <v>3</v>
      </c>
      <c r="F153" s="10"/>
      <c r="G153" s="10"/>
      <c r="H153" s="10"/>
      <c r="I153" s="10"/>
      <c r="J153" s="10"/>
      <c r="K153" s="10"/>
      <c r="L153" s="10"/>
    </row>
    <row r="154" spans="1:12" ht="12.75">
      <c r="A154" s="10"/>
      <c r="B154" s="10">
        <v>9</v>
      </c>
      <c r="C154" s="10">
        <f>2.54*B154</f>
        <v>22.86</v>
      </c>
      <c r="D154" s="10">
        <v>316.9</v>
      </c>
      <c r="E154" s="12">
        <f>D154/36.33</f>
        <v>8.722818607211671</v>
      </c>
      <c r="F154" s="13">
        <f>E154/C154</f>
        <v>0.38157561711337146</v>
      </c>
      <c r="G154" s="10"/>
      <c r="H154" s="10">
        <v>13</v>
      </c>
      <c r="I154" s="10">
        <v>17</v>
      </c>
      <c r="J154" s="10">
        <v>0</v>
      </c>
      <c r="K154" s="10">
        <v>0</v>
      </c>
      <c r="L154" s="10">
        <v>0</v>
      </c>
    </row>
    <row r="155" spans="1:12" ht="12.75">
      <c r="A155" s="10"/>
      <c r="B155" s="10">
        <v>7.5</v>
      </c>
      <c r="C155" s="10">
        <f>2.54*B155</f>
        <v>19.05</v>
      </c>
      <c r="D155" s="10">
        <v>206</v>
      </c>
      <c r="E155" s="12">
        <f>D155/36.33</f>
        <v>5.6702449766033585</v>
      </c>
      <c r="F155" s="13">
        <f>E155/C155</f>
        <v>0.29765065493980886</v>
      </c>
      <c r="G155" s="10"/>
      <c r="H155" s="10">
        <v>14</v>
      </c>
      <c r="I155" s="10">
        <v>23</v>
      </c>
      <c r="J155" s="10">
        <v>7</v>
      </c>
      <c r="K155" s="10">
        <v>0</v>
      </c>
      <c r="L155" s="10">
        <v>0</v>
      </c>
    </row>
    <row r="156" spans="1:12" ht="12.75">
      <c r="A156" s="10"/>
      <c r="B156" s="10">
        <v>4.5</v>
      </c>
      <c r="C156" s="10">
        <f>2.54*B156</f>
        <v>11.43</v>
      </c>
      <c r="D156" s="10">
        <v>149.8</v>
      </c>
      <c r="E156" s="12">
        <f>D156/36.33</f>
        <v>4.1233140655105975</v>
      </c>
      <c r="F156" s="13">
        <f>E156/C156</f>
        <v>0.36074488762122464</v>
      </c>
      <c r="G156" s="10"/>
      <c r="H156" s="10">
        <v>22</v>
      </c>
      <c r="I156" s="10">
        <v>14</v>
      </c>
      <c r="J156" s="10">
        <v>9</v>
      </c>
      <c r="K156" s="10">
        <v>0</v>
      </c>
      <c r="L156" s="10">
        <v>0</v>
      </c>
    </row>
    <row r="157" spans="1:12" ht="12.75">
      <c r="A157" s="10"/>
      <c r="B157" s="10">
        <v>5.5</v>
      </c>
      <c r="C157" s="10">
        <f>2.54*B157</f>
        <v>13.97</v>
      </c>
      <c r="D157" s="10">
        <v>150.2</v>
      </c>
      <c r="E157" s="12">
        <f>D157/36.33</f>
        <v>4.134324249931186</v>
      </c>
      <c r="F157" s="13">
        <f>E157/C157</f>
        <v>0.2959430386493333</v>
      </c>
      <c r="G157" s="10"/>
      <c r="H157" s="10">
        <v>24</v>
      </c>
      <c r="I157" s="10">
        <v>9</v>
      </c>
      <c r="J157" s="10">
        <v>0</v>
      </c>
      <c r="K157" s="10">
        <v>0</v>
      </c>
      <c r="L157" s="10">
        <v>0</v>
      </c>
    </row>
    <row r="158" spans="1:12" ht="12.75">
      <c r="A158" s="10"/>
      <c r="B158" s="10">
        <v>6.5</v>
      </c>
      <c r="C158" s="10">
        <f>2.54*B158</f>
        <v>16.51</v>
      </c>
      <c r="D158" s="10">
        <v>173</v>
      </c>
      <c r="E158" s="12">
        <f>D158/36.33</f>
        <v>4.761904761904762</v>
      </c>
      <c r="F158" s="13">
        <f>E158/C158</f>
        <v>0.28842548527587897</v>
      </c>
      <c r="G158" s="10"/>
      <c r="H158" s="10">
        <v>24</v>
      </c>
      <c r="I158" s="10">
        <v>11</v>
      </c>
      <c r="J158" s="10">
        <v>0</v>
      </c>
      <c r="K158" s="10">
        <v>0</v>
      </c>
      <c r="L158" s="10">
        <v>0</v>
      </c>
    </row>
    <row r="159" spans="1:12" ht="12.75">
      <c r="A159" s="10"/>
      <c r="B159" s="10"/>
      <c r="C159" s="10"/>
      <c r="D159" s="10"/>
      <c r="E159" s="10"/>
      <c r="F159" s="13"/>
      <c r="G159" s="10"/>
      <c r="H159" s="10">
        <v>15</v>
      </c>
      <c r="I159" s="10">
        <v>0</v>
      </c>
      <c r="J159" s="10">
        <v>0</v>
      </c>
      <c r="K159" s="10">
        <v>0</v>
      </c>
      <c r="L159" s="10">
        <v>0</v>
      </c>
    </row>
    <row r="160" spans="1:12" ht="12.75">
      <c r="A160" s="10"/>
      <c r="B160" s="10"/>
      <c r="C160" s="10"/>
      <c r="D160" s="10"/>
      <c r="E160" s="10"/>
      <c r="F160" s="13">
        <f>AVERAGE(F154:F158)</f>
        <v>0.3248679367199235</v>
      </c>
      <c r="G160" s="10"/>
      <c r="H160" s="10">
        <v>19</v>
      </c>
      <c r="I160" s="10">
        <v>0</v>
      </c>
      <c r="J160" s="10">
        <v>11</v>
      </c>
      <c r="K160" s="10">
        <v>0</v>
      </c>
      <c r="L160" s="10">
        <v>0</v>
      </c>
    </row>
    <row r="161" spans="1:12" ht="12.75">
      <c r="A161" s="10"/>
      <c r="B161" s="10"/>
      <c r="C161" s="10"/>
      <c r="D161" s="10"/>
      <c r="E161" s="10"/>
      <c r="F161" s="10"/>
      <c r="G161" s="10"/>
      <c r="H161" s="10">
        <v>14</v>
      </c>
      <c r="I161" s="10">
        <v>0</v>
      </c>
      <c r="J161" s="10">
        <v>13</v>
      </c>
      <c r="K161" s="10">
        <v>0</v>
      </c>
      <c r="L161" s="10">
        <v>0</v>
      </c>
    </row>
    <row r="162" spans="1:12" ht="12.75">
      <c r="A162" s="10"/>
      <c r="B162" s="10"/>
      <c r="C162" s="10"/>
      <c r="D162" s="10"/>
      <c r="E162" s="10"/>
      <c r="F162" s="10"/>
      <c r="G162" s="10"/>
      <c r="H162" s="10">
        <v>19</v>
      </c>
      <c r="I162" s="10">
        <v>13</v>
      </c>
      <c r="J162" s="10">
        <v>0</v>
      </c>
      <c r="K162" s="10">
        <v>0</v>
      </c>
      <c r="L162" s="10">
        <v>0</v>
      </c>
    </row>
    <row r="163" spans="1:12" ht="12.75">
      <c r="A163" s="10"/>
      <c r="B163" s="10"/>
      <c r="C163" s="10"/>
      <c r="D163" s="10"/>
      <c r="E163" s="10"/>
      <c r="F163" s="10"/>
      <c r="G163" s="10"/>
      <c r="H163" s="10">
        <v>18</v>
      </c>
      <c r="I163" s="10">
        <v>0</v>
      </c>
      <c r="J163" s="10">
        <v>0</v>
      </c>
      <c r="K163" s="10">
        <v>0</v>
      </c>
      <c r="L163" s="10">
        <v>0</v>
      </c>
    </row>
    <row r="164" spans="1:12" ht="12.7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</row>
    <row r="165" spans="1:12" ht="12.75">
      <c r="A165" s="10"/>
      <c r="B165" s="10"/>
      <c r="C165" s="10" t="s">
        <v>11</v>
      </c>
      <c r="D165" s="10"/>
      <c r="E165" s="10"/>
      <c r="F165" s="12">
        <f>F160*H165</f>
        <v>2.007683848929127</v>
      </c>
      <c r="G165" s="10" t="s">
        <v>12</v>
      </c>
      <c r="H165" s="12">
        <f>AVERAGE(H154:L163)</f>
        <v>6.18</v>
      </c>
      <c r="I165" s="10"/>
      <c r="J165" s="10"/>
      <c r="K165" s="10"/>
      <c r="L165" s="10"/>
    </row>
    <row r="169" spans="1:11" ht="12.75">
      <c r="A169" t="s">
        <v>32</v>
      </c>
      <c r="G169" t="s">
        <v>8</v>
      </c>
      <c r="K169" s="4">
        <v>37051</v>
      </c>
    </row>
    <row r="170" spans="7:11" ht="14.25">
      <c r="G170" t="s">
        <v>10</v>
      </c>
      <c r="K170" s="8">
        <v>0.5</v>
      </c>
    </row>
    <row r="172" spans="1:12" ht="12.75">
      <c r="A172" s="10"/>
      <c r="B172" s="11" t="s">
        <v>0</v>
      </c>
      <c r="C172" s="11"/>
      <c r="D172" s="10"/>
      <c r="E172" s="10" t="s">
        <v>6</v>
      </c>
      <c r="F172" s="10"/>
      <c r="G172" s="10"/>
      <c r="H172" s="10" t="s">
        <v>52</v>
      </c>
      <c r="I172" s="10"/>
      <c r="J172" s="10"/>
      <c r="K172" s="10"/>
      <c r="L172" s="10"/>
    </row>
    <row r="173" spans="1:12" ht="12.75">
      <c r="A173" s="10"/>
      <c r="B173" s="11" t="s">
        <v>1</v>
      </c>
      <c r="C173" s="11" t="s">
        <v>1</v>
      </c>
      <c r="D173" s="11" t="s">
        <v>4</v>
      </c>
      <c r="E173" s="10" t="s">
        <v>7</v>
      </c>
      <c r="F173" s="10"/>
      <c r="G173" s="10"/>
      <c r="H173" s="10"/>
      <c r="I173" s="10"/>
      <c r="J173" s="10"/>
      <c r="K173" s="10"/>
      <c r="L173" s="10"/>
    </row>
    <row r="174" spans="1:12" ht="12.75">
      <c r="A174" s="10"/>
      <c r="B174" s="11" t="s">
        <v>2</v>
      </c>
      <c r="C174" s="11" t="s">
        <v>3</v>
      </c>
      <c r="D174" s="11" t="s">
        <v>5</v>
      </c>
      <c r="E174" s="11" t="s">
        <v>3</v>
      </c>
      <c r="F174" s="10"/>
      <c r="G174" s="10"/>
      <c r="H174" s="10"/>
      <c r="I174" s="10"/>
      <c r="J174" s="10"/>
      <c r="K174" s="10"/>
      <c r="L174" s="10"/>
    </row>
    <row r="175" spans="1:12" ht="12.75">
      <c r="A175" s="10"/>
      <c r="B175" s="10">
        <v>9</v>
      </c>
      <c r="C175" s="10">
        <f>2.54*B175</f>
        <v>22.86</v>
      </c>
      <c r="D175" s="10">
        <v>316.9</v>
      </c>
      <c r="E175" s="12">
        <f>D175/36.33</f>
        <v>8.722818607211671</v>
      </c>
      <c r="F175" s="13">
        <f>E175/C175</f>
        <v>0.38157561711337146</v>
      </c>
      <c r="G175" s="10"/>
      <c r="H175" s="10">
        <v>14</v>
      </c>
      <c r="I175" s="10">
        <v>0</v>
      </c>
      <c r="J175" s="10">
        <v>0</v>
      </c>
      <c r="K175" s="10">
        <v>0</v>
      </c>
      <c r="L175" s="10">
        <v>0</v>
      </c>
    </row>
    <row r="176" spans="1:12" ht="12.75">
      <c r="A176" s="10"/>
      <c r="B176" s="10">
        <v>7.5</v>
      </c>
      <c r="C176" s="10">
        <f>2.54*B176</f>
        <v>19.05</v>
      </c>
      <c r="D176" s="10">
        <v>206</v>
      </c>
      <c r="E176" s="12">
        <f>D176/36.33</f>
        <v>5.6702449766033585</v>
      </c>
      <c r="F176" s="13">
        <f>E176/C176</f>
        <v>0.29765065493980886</v>
      </c>
      <c r="G176" s="10"/>
      <c r="H176" s="10">
        <v>17</v>
      </c>
      <c r="I176" s="10">
        <v>0</v>
      </c>
      <c r="J176" s="10">
        <v>0</v>
      </c>
      <c r="K176" s="10">
        <v>0</v>
      </c>
      <c r="L176" s="10">
        <v>0</v>
      </c>
    </row>
    <row r="177" spans="1:12" ht="12.75">
      <c r="A177" s="10"/>
      <c r="B177" s="10">
        <v>4.5</v>
      </c>
      <c r="C177" s="10">
        <f>2.54*B177</f>
        <v>11.43</v>
      </c>
      <c r="D177" s="10">
        <v>149.8</v>
      </c>
      <c r="E177" s="12">
        <f>D177/36.33</f>
        <v>4.1233140655105975</v>
      </c>
      <c r="F177" s="13">
        <f>E177/C177</f>
        <v>0.36074488762122464</v>
      </c>
      <c r="G177" s="10"/>
      <c r="H177" s="10">
        <v>17</v>
      </c>
      <c r="I177" s="10">
        <v>0</v>
      </c>
      <c r="J177" s="10">
        <v>0</v>
      </c>
      <c r="K177" s="10">
        <v>0</v>
      </c>
      <c r="L177" s="10">
        <v>0</v>
      </c>
    </row>
    <row r="178" spans="1:12" ht="12.75">
      <c r="A178" s="10"/>
      <c r="B178" s="10">
        <v>5.5</v>
      </c>
      <c r="C178" s="10">
        <f>2.54*B178</f>
        <v>13.97</v>
      </c>
      <c r="D178" s="10">
        <v>150.2</v>
      </c>
      <c r="E178" s="12">
        <f>D178/36.33</f>
        <v>4.134324249931186</v>
      </c>
      <c r="F178" s="13">
        <f>E178/C178</f>
        <v>0.2959430386493333</v>
      </c>
      <c r="G178" s="10"/>
      <c r="H178" s="10">
        <v>13</v>
      </c>
      <c r="I178" s="10">
        <v>0</v>
      </c>
      <c r="J178" s="10">
        <v>0</v>
      </c>
      <c r="K178" s="10">
        <v>0</v>
      </c>
      <c r="L178" s="10">
        <v>0</v>
      </c>
    </row>
    <row r="179" spans="1:12" ht="12.75">
      <c r="A179" s="10"/>
      <c r="B179" s="10">
        <v>6.5</v>
      </c>
      <c r="C179" s="10">
        <f>2.54*B179</f>
        <v>16.51</v>
      </c>
      <c r="D179" s="10">
        <v>173</v>
      </c>
      <c r="E179" s="12">
        <f>D179/36.33</f>
        <v>4.761904761904762</v>
      </c>
      <c r="F179" s="13">
        <f>E179/C179</f>
        <v>0.28842548527587897</v>
      </c>
      <c r="G179" s="10"/>
      <c r="H179" s="10">
        <v>10</v>
      </c>
      <c r="I179" s="10">
        <v>0</v>
      </c>
      <c r="J179" s="10">
        <v>0</v>
      </c>
      <c r="K179" s="10">
        <v>0</v>
      </c>
      <c r="L179" s="10">
        <v>0</v>
      </c>
    </row>
    <row r="180" spans="1:12" ht="12.75">
      <c r="A180" s="10"/>
      <c r="B180" s="10"/>
      <c r="C180" s="10"/>
      <c r="D180" s="10"/>
      <c r="E180" s="10"/>
      <c r="F180" s="13"/>
      <c r="G180" s="10"/>
      <c r="H180" s="10">
        <v>12</v>
      </c>
      <c r="I180" s="10">
        <v>0</v>
      </c>
      <c r="J180" s="10">
        <v>0</v>
      </c>
      <c r="K180" s="10">
        <v>0</v>
      </c>
      <c r="L180" s="10">
        <v>0</v>
      </c>
    </row>
    <row r="181" spans="1:12" ht="12.75">
      <c r="A181" s="10"/>
      <c r="B181" s="10"/>
      <c r="C181" s="10"/>
      <c r="D181" s="10"/>
      <c r="E181" s="10"/>
      <c r="F181" s="13">
        <f>AVERAGE(F175:F179)</f>
        <v>0.3248679367199235</v>
      </c>
      <c r="G181" s="10"/>
      <c r="H181" s="10">
        <v>10</v>
      </c>
      <c r="I181" s="10">
        <v>0</v>
      </c>
      <c r="J181" s="10">
        <v>0</v>
      </c>
      <c r="K181" s="10">
        <v>0</v>
      </c>
      <c r="L181" s="10">
        <v>0</v>
      </c>
    </row>
    <row r="182" spans="1:12" ht="12.75">
      <c r="A182" s="10"/>
      <c r="B182" s="10"/>
      <c r="C182" s="10"/>
      <c r="D182" s="10"/>
      <c r="E182" s="10"/>
      <c r="F182" s="10"/>
      <c r="G182" s="10"/>
      <c r="H182" s="10">
        <v>12</v>
      </c>
      <c r="I182" s="10">
        <v>0</v>
      </c>
      <c r="J182" s="10">
        <v>0</v>
      </c>
      <c r="K182" s="10">
        <v>0</v>
      </c>
      <c r="L182" s="10">
        <v>0</v>
      </c>
    </row>
    <row r="183" spans="1:12" ht="12.75">
      <c r="A183" s="10"/>
      <c r="B183" s="10"/>
      <c r="C183" s="10"/>
      <c r="D183" s="10"/>
      <c r="E183" s="10"/>
      <c r="F183" s="10"/>
      <c r="G183" s="10"/>
      <c r="H183" s="10">
        <v>0</v>
      </c>
      <c r="I183" s="10">
        <v>0</v>
      </c>
      <c r="J183" s="10">
        <v>0</v>
      </c>
      <c r="K183" s="10">
        <v>0</v>
      </c>
      <c r="L183" s="10">
        <v>0</v>
      </c>
    </row>
    <row r="184" spans="1:12" ht="12.75">
      <c r="A184" s="10"/>
      <c r="B184" s="10"/>
      <c r="C184" s="10"/>
      <c r="D184" s="10"/>
      <c r="E184" s="10"/>
      <c r="F184" s="10"/>
      <c r="G184" s="10"/>
      <c r="H184" s="10">
        <v>0</v>
      </c>
      <c r="I184" s="10">
        <v>0</v>
      </c>
      <c r="J184" s="10">
        <v>0</v>
      </c>
      <c r="K184" s="10">
        <v>0</v>
      </c>
      <c r="L184" s="10">
        <v>0</v>
      </c>
    </row>
    <row r="185" spans="1:12" ht="12.7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</row>
    <row r="186" spans="1:12" ht="12.75">
      <c r="A186" s="10"/>
      <c r="B186" s="10"/>
      <c r="C186" s="10" t="s">
        <v>11</v>
      </c>
      <c r="D186" s="10"/>
      <c r="E186" s="10"/>
      <c r="F186" s="12">
        <f>F181*H186</f>
        <v>0.6822226671118393</v>
      </c>
      <c r="G186" s="10" t="s">
        <v>12</v>
      </c>
      <c r="H186" s="12">
        <f>AVERAGE(H175:L184)</f>
        <v>2.1</v>
      </c>
      <c r="I186" s="10"/>
      <c r="J186" s="10"/>
      <c r="K186" s="10"/>
      <c r="L186" s="10"/>
    </row>
    <row r="190" spans="1:11" ht="12.75">
      <c r="A190" t="s">
        <v>32</v>
      </c>
      <c r="G190" t="s">
        <v>8</v>
      </c>
      <c r="K190" s="4">
        <v>37052</v>
      </c>
    </row>
    <row r="191" spans="7:11" ht="14.25">
      <c r="G191" t="s">
        <v>10</v>
      </c>
      <c r="K191" s="8">
        <v>0.5</v>
      </c>
    </row>
    <row r="193" spans="1:12" ht="12.75">
      <c r="A193" s="10"/>
      <c r="B193" s="11" t="s">
        <v>0</v>
      </c>
      <c r="C193" s="11"/>
      <c r="D193" s="10"/>
      <c r="E193" s="10" t="s">
        <v>6</v>
      </c>
      <c r="F193" s="10"/>
      <c r="G193" s="10"/>
      <c r="H193" s="10" t="s">
        <v>52</v>
      </c>
      <c r="I193" s="10"/>
      <c r="J193" s="10"/>
      <c r="K193" s="10"/>
      <c r="L193" s="10"/>
    </row>
    <row r="194" spans="1:12" ht="12.75">
      <c r="A194" s="10"/>
      <c r="B194" s="11" t="s">
        <v>1</v>
      </c>
      <c r="C194" s="11" t="s">
        <v>1</v>
      </c>
      <c r="D194" s="11" t="s">
        <v>4</v>
      </c>
      <c r="E194" s="10" t="s">
        <v>7</v>
      </c>
      <c r="F194" s="10"/>
      <c r="G194" s="10"/>
      <c r="H194" s="10"/>
      <c r="I194" s="10"/>
      <c r="J194" s="10"/>
      <c r="K194" s="10"/>
      <c r="L194" s="10"/>
    </row>
    <row r="195" spans="1:12" ht="12.75">
      <c r="A195" s="10"/>
      <c r="B195" s="11" t="s">
        <v>2</v>
      </c>
      <c r="C195" s="11" t="s">
        <v>3</v>
      </c>
      <c r="D195" s="11" t="s">
        <v>5</v>
      </c>
      <c r="E195" s="11" t="s">
        <v>3</v>
      </c>
      <c r="F195" s="10"/>
      <c r="G195" s="10"/>
      <c r="H195" s="10"/>
      <c r="I195" s="10"/>
      <c r="J195" s="10"/>
      <c r="K195" s="10"/>
      <c r="L195" s="10"/>
    </row>
    <row r="196" spans="1:12" ht="12.75">
      <c r="A196" s="10"/>
      <c r="B196" s="10">
        <v>0</v>
      </c>
      <c r="C196" s="10">
        <v>0</v>
      </c>
      <c r="D196" s="10">
        <v>0</v>
      </c>
      <c r="E196" s="10">
        <v>0</v>
      </c>
      <c r="F196" s="10">
        <v>0</v>
      </c>
      <c r="G196" s="10"/>
      <c r="H196" s="10">
        <v>0</v>
      </c>
      <c r="I196" s="10">
        <v>0</v>
      </c>
      <c r="J196" s="10">
        <v>0</v>
      </c>
      <c r="K196" s="10">
        <v>0</v>
      </c>
      <c r="L196" s="10">
        <v>0</v>
      </c>
    </row>
    <row r="197" spans="1:12" ht="12.75">
      <c r="A197" s="10"/>
      <c r="B197" s="10">
        <v>0</v>
      </c>
      <c r="C197" s="10">
        <v>0</v>
      </c>
      <c r="D197" s="10">
        <v>0</v>
      </c>
      <c r="E197" s="10">
        <v>0</v>
      </c>
      <c r="F197" s="10">
        <v>0</v>
      </c>
      <c r="G197" s="10"/>
      <c r="H197" s="10">
        <v>0</v>
      </c>
      <c r="I197" s="10">
        <v>0</v>
      </c>
      <c r="J197" s="10">
        <v>0</v>
      </c>
      <c r="K197" s="10">
        <v>0</v>
      </c>
      <c r="L197" s="10">
        <v>0</v>
      </c>
    </row>
    <row r="198" spans="1:12" ht="12.75">
      <c r="A198" s="10"/>
      <c r="B198" s="10">
        <v>0</v>
      </c>
      <c r="C198" s="10">
        <v>0</v>
      </c>
      <c r="D198" s="10">
        <v>0</v>
      </c>
      <c r="E198" s="10">
        <v>0</v>
      </c>
      <c r="F198" s="10">
        <v>0</v>
      </c>
      <c r="G198" s="10"/>
      <c r="H198" s="10">
        <v>0</v>
      </c>
      <c r="I198" s="10">
        <v>0</v>
      </c>
      <c r="J198" s="10">
        <v>0</v>
      </c>
      <c r="K198" s="10">
        <v>0</v>
      </c>
      <c r="L198" s="10">
        <v>0</v>
      </c>
    </row>
    <row r="199" spans="1:12" ht="12.75">
      <c r="A199" s="10"/>
      <c r="B199" s="10">
        <v>0</v>
      </c>
      <c r="C199" s="10">
        <v>0</v>
      </c>
      <c r="D199" s="10">
        <v>0</v>
      </c>
      <c r="E199" s="10">
        <v>0</v>
      </c>
      <c r="F199" s="10">
        <v>0</v>
      </c>
      <c r="G199" s="10"/>
      <c r="H199" s="10">
        <v>0</v>
      </c>
      <c r="I199" s="10">
        <v>0</v>
      </c>
      <c r="J199" s="10">
        <v>0</v>
      </c>
      <c r="K199" s="10">
        <v>0</v>
      </c>
      <c r="L199" s="10">
        <v>0</v>
      </c>
    </row>
    <row r="200" spans="1:12" ht="12.75">
      <c r="A200" s="10"/>
      <c r="B200" s="10">
        <v>0</v>
      </c>
      <c r="C200" s="10">
        <v>0</v>
      </c>
      <c r="D200" s="10">
        <v>0</v>
      </c>
      <c r="E200" s="10">
        <v>0</v>
      </c>
      <c r="F200" s="10">
        <v>0</v>
      </c>
      <c r="G200" s="10"/>
      <c r="H200" s="10">
        <v>0</v>
      </c>
      <c r="I200" s="10">
        <v>0</v>
      </c>
      <c r="J200" s="10">
        <v>0</v>
      </c>
      <c r="K200" s="10">
        <v>0</v>
      </c>
      <c r="L200" s="10">
        <v>0</v>
      </c>
    </row>
    <row r="201" spans="1:12" ht="12.75">
      <c r="A201" s="10"/>
      <c r="B201" s="10"/>
      <c r="C201" s="10"/>
      <c r="D201" s="10"/>
      <c r="E201" s="10"/>
      <c r="F201" s="13"/>
      <c r="G201" s="10"/>
      <c r="H201" s="10">
        <v>0</v>
      </c>
      <c r="I201" s="10">
        <v>0</v>
      </c>
      <c r="J201" s="10">
        <v>0</v>
      </c>
      <c r="K201" s="10">
        <v>0</v>
      </c>
      <c r="L201" s="10">
        <v>0</v>
      </c>
    </row>
    <row r="202" spans="1:12" ht="12.75">
      <c r="A202" s="10"/>
      <c r="B202" s="10"/>
      <c r="C202" s="10"/>
      <c r="D202" s="10"/>
      <c r="E202" s="10"/>
      <c r="F202" s="13">
        <f>AVERAGE(F196:F200)</f>
        <v>0</v>
      </c>
      <c r="G202" s="10"/>
      <c r="H202" s="10">
        <v>0</v>
      </c>
      <c r="I202" s="10">
        <v>0</v>
      </c>
      <c r="J202" s="10">
        <v>0</v>
      </c>
      <c r="K202" s="10">
        <v>0</v>
      </c>
      <c r="L202" s="10">
        <v>0</v>
      </c>
    </row>
    <row r="203" spans="1:12" ht="12.75">
      <c r="A203" s="10"/>
      <c r="B203" s="10"/>
      <c r="C203" s="10"/>
      <c r="D203" s="10"/>
      <c r="E203" s="10"/>
      <c r="F203" s="10"/>
      <c r="G203" s="10"/>
      <c r="H203" s="10">
        <v>0</v>
      </c>
      <c r="I203" s="10">
        <v>0</v>
      </c>
      <c r="J203" s="10">
        <v>0</v>
      </c>
      <c r="K203" s="10">
        <v>0</v>
      </c>
      <c r="L203" s="10">
        <v>0</v>
      </c>
    </row>
    <row r="204" spans="1:12" ht="12.75">
      <c r="A204" s="10"/>
      <c r="B204" s="10"/>
      <c r="C204" s="10"/>
      <c r="D204" s="10"/>
      <c r="E204" s="10"/>
      <c r="F204" s="10"/>
      <c r="G204" s="10"/>
      <c r="H204" s="10">
        <v>0</v>
      </c>
      <c r="I204" s="10">
        <v>0</v>
      </c>
      <c r="J204" s="10">
        <v>0</v>
      </c>
      <c r="K204" s="10">
        <v>0</v>
      </c>
      <c r="L204" s="10">
        <v>0</v>
      </c>
    </row>
    <row r="205" spans="1:12" ht="12.75">
      <c r="A205" s="10"/>
      <c r="B205" s="10"/>
      <c r="C205" s="10"/>
      <c r="D205" s="10"/>
      <c r="E205" s="10"/>
      <c r="F205" s="10"/>
      <c r="G205" s="10"/>
      <c r="H205" s="10">
        <v>0</v>
      </c>
      <c r="I205" s="10">
        <v>0</v>
      </c>
      <c r="J205" s="10">
        <v>0</v>
      </c>
      <c r="K205" s="10">
        <v>0</v>
      </c>
      <c r="L205" s="10">
        <v>0</v>
      </c>
    </row>
    <row r="206" spans="1:12" ht="12.75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</row>
    <row r="207" spans="1:12" ht="12.75">
      <c r="A207" s="10"/>
      <c r="B207" s="10"/>
      <c r="C207" s="10" t="s">
        <v>11</v>
      </c>
      <c r="D207" s="10"/>
      <c r="E207" s="10"/>
      <c r="F207" s="12">
        <f>F202*H207</f>
        <v>0</v>
      </c>
      <c r="G207" s="10" t="s">
        <v>12</v>
      </c>
      <c r="H207" s="12">
        <f>AVERAGE(H196:L205)</f>
        <v>0</v>
      </c>
      <c r="I207" s="10"/>
      <c r="J207" s="10"/>
      <c r="K207" s="10"/>
      <c r="L207" s="10"/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8"/>
  <sheetViews>
    <sheetView workbookViewId="0" topLeftCell="A1">
      <selection activeCell="C2" sqref="C2:E2"/>
    </sheetView>
  </sheetViews>
  <sheetFormatPr defaultColWidth="9.140625" defaultRowHeight="12.75"/>
  <sheetData>
    <row r="1" spans="1:11" ht="12.75">
      <c r="A1" t="s">
        <v>18</v>
      </c>
      <c r="G1" t="s">
        <v>8</v>
      </c>
      <c r="K1" s="4">
        <v>37009</v>
      </c>
    </row>
    <row r="2" spans="1:7" ht="14.25">
      <c r="A2" t="s">
        <v>53</v>
      </c>
      <c r="C2" t="s">
        <v>57</v>
      </c>
      <c r="E2" t="s">
        <v>58</v>
      </c>
      <c r="G2" t="s">
        <v>10</v>
      </c>
    </row>
    <row r="4" spans="2:5" ht="12.75">
      <c r="B4" s="1" t="s">
        <v>0</v>
      </c>
      <c r="C4" s="1"/>
      <c r="E4" t="s">
        <v>6</v>
      </c>
    </row>
    <row r="5" spans="2:5" ht="12.75">
      <c r="B5" s="1" t="s">
        <v>1</v>
      </c>
      <c r="C5" s="1" t="s">
        <v>1</v>
      </c>
      <c r="D5" s="1" t="s">
        <v>4</v>
      </c>
      <c r="E5" t="s">
        <v>7</v>
      </c>
    </row>
    <row r="6" spans="2:5" ht="12.75">
      <c r="B6" s="1" t="s">
        <v>2</v>
      </c>
      <c r="C6" s="1" t="s">
        <v>3</v>
      </c>
      <c r="D6" s="1" t="s">
        <v>5</v>
      </c>
      <c r="E6" s="1" t="s">
        <v>3</v>
      </c>
    </row>
    <row r="7" spans="2:12" ht="12.75">
      <c r="B7">
        <v>8</v>
      </c>
      <c r="C7">
        <f>2.54*B7</f>
        <v>20.32</v>
      </c>
      <c r="D7">
        <v>132</v>
      </c>
      <c r="E7" s="2">
        <f>D7/36.33</f>
        <v>3.633360858794385</v>
      </c>
      <c r="F7" s="3">
        <f>E7/C7</f>
        <v>0.17880712887767644</v>
      </c>
      <c r="H7">
        <v>4</v>
      </c>
      <c r="I7">
        <v>22</v>
      </c>
      <c r="J7">
        <v>9</v>
      </c>
      <c r="K7">
        <v>17</v>
      </c>
      <c r="L7">
        <v>10</v>
      </c>
    </row>
    <row r="8" spans="2:12" ht="12.75">
      <c r="B8">
        <v>4</v>
      </c>
      <c r="C8">
        <f>2.54*B8</f>
        <v>10.16</v>
      </c>
      <c r="D8">
        <v>82</v>
      </c>
      <c r="E8" s="2">
        <f>D8/36.33</f>
        <v>2.2570878062207544</v>
      </c>
      <c r="F8" s="3">
        <f>E8/C8</f>
        <v>0.22215431163590102</v>
      </c>
      <c r="H8">
        <v>2</v>
      </c>
      <c r="I8">
        <v>21</v>
      </c>
      <c r="J8">
        <v>10</v>
      </c>
      <c r="K8">
        <v>8</v>
      </c>
      <c r="L8">
        <v>20</v>
      </c>
    </row>
    <row r="9" spans="2:12" ht="12.75">
      <c r="B9">
        <v>8</v>
      </c>
      <c r="C9">
        <f>2.54*B9</f>
        <v>20.32</v>
      </c>
      <c r="D9">
        <v>152</v>
      </c>
      <c r="E9" s="2">
        <f>D9/36.33</f>
        <v>4.183870079823837</v>
      </c>
      <c r="F9" s="3">
        <f>E9/C9</f>
        <v>0.20589911810156677</v>
      </c>
      <c r="H9">
        <v>5</v>
      </c>
      <c r="I9">
        <v>22</v>
      </c>
      <c r="J9">
        <v>17</v>
      </c>
      <c r="K9">
        <v>5</v>
      </c>
      <c r="L9">
        <v>25</v>
      </c>
    </row>
    <row r="10" spans="2:12" ht="12.75">
      <c r="B10">
        <v>7</v>
      </c>
      <c r="C10">
        <f>2.54*B10</f>
        <v>17.78</v>
      </c>
      <c r="D10">
        <v>156</v>
      </c>
      <c r="E10" s="2">
        <f>D10/36.33</f>
        <v>4.293971924029727</v>
      </c>
      <c r="F10" s="3">
        <f>E10/C10</f>
        <v>0.24150573251010837</v>
      </c>
      <c r="H10">
        <v>9</v>
      </c>
      <c r="I10">
        <v>20</v>
      </c>
      <c r="J10">
        <v>12</v>
      </c>
      <c r="K10">
        <v>10</v>
      </c>
      <c r="L10">
        <v>19</v>
      </c>
    </row>
    <row r="11" spans="2:12" ht="12.75">
      <c r="B11">
        <v>3</v>
      </c>
      <c r="C11">
        <f>2.54*B11</f>
        <v>7.62</v>
      </c>
      <c r="D11">
        <v>54</v>
      </c>
      <c r="E11" s="2">
        <f>D11/36.33</f>
        <v>1.4863748967795212</v>
      </c>
      <c r="F11" s="3">
        <f>E11/C11</f>
        <v>0.19506232241201066</v>
      </c>
      <c r="H11">
        <v>12</v>
      </c>
      <c r="I11">
        <v>15</v>
      </c>
      <c r="J11">
        <v>20</v>
      </c>
      <c r="K11">
        <v>17</v>
      </c>
      <c r="L11">
        <v>17</v>
      </c>
    </row>
    <row r="12" spans="6:12" ht="12.75">
      <c r="F12" s="3"/>
      <c r="H12">
        <v>7</v>
      </c>
      <c r="I12">
        <v>19</v>
      </c>
      <c r="J12">
        <v>24</v>
      </c>
      <c r="K12">
        <v>19</v>
      </c>
      <c r="L12">
        <v>12</v>
      </c>
    </row>
    <row r="13" spans="6:12" ht="12.75">
      <c r="F13" s="3">
        <f>AVERAGE(F7:F11)</f>
        <v>0.20868572270745264</v>
      </c>
      <c r="H13">
        <v>14</v>
      </c>
      <c r="I13">
        <v>21</v>
      </c>
      <c r="J13">
        <v>19</v>
      </c>
      <c r="K13">
        <v>14</v>
      </c>
      <c r="L13">
        <v>15</v>
      </c>
    </row>
    <row r="14" spans="8:12" ht="12.75">
      <c r="H14">
        <v>17</v>
      </c>
      <c r="I14">
        <v>12</v>
      </c>
      <c r="J14">
        <v>21</v>
      </c>
      <c r="K14">
        <v>8</v>
      </c>
      <c r="L14">
        <v>14</v>
      </c>
    </row>
    <row r="15" spans="8:12" ht="12.75">
      <c r="H15">
        <v>13</v>
      </c>
      <c r="I15">
        <v>7</v>
      </c>
      <c r="J15">
        <v>13</v>
      </c>
      <c r="K15">
        <v>10</v>
      </c>
      <c r="L15">
        <v>14</v>
      </c>
    </row>
    <row r="16" spans="8:12" ht="12.75">
      <c r="H16">
        <v>20</v>
      </c>
      <c r="I16">
        <v>5</v>
      </c>
      <c r="J16">
        <v>20</v>
      </c>
      <c r="K16">
        <v>7</v>
      </c>
      <c r="L16">
        <v>10</v>
      </c>
    </row>
    <row r="18" spans="3:8" ht="12.75">
      <c r="C18" t="s">
        <v>11</v>
      </c>
      <c r="F18" s="2">
        <f>F13*H18</f>
        <v>2.9341212612667844</v>
      </c>
      <c r="G18" t="s">
        <v>12</v>
      </c>
      <c r="H18" s="2">
        <f>AVERAGE(H7:L16)</f>
        <v>14.06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8"/>
  <sheetViews>
    <sheetView workbookViewId="0" topLeftCell="A1">
      <selection activeCell="C2" sqref="C2:E2"/>
    </sheetView>
  </sheetViews>
  <sheetFormatPr defaultColWidth="9.140625" defaultRowHeight="12.75"/>
  <sheetData>
    <row r="1" spans="1:11" ht="12.75">
      <c r="A1" t="s">
        <v>19</v>
      </c>
      <c r="G1" t="s">
        <v>8</v>
      </c>
      <c r="K1" s="4">
        <v>37009</v>
      </c>
    </row>
    <row r="2" spans="1:7" ht="14.25">
      <c r="A2" t="s">
        <v>20</v>
      </c>
      <c r="C2" t="s">
        <v>59</v>
      </c>
      <c r="E2" t="s">
        <v>60</v>
      </c>
      <c r="G2" t="s">
        <v>10</v>
      </c>
    </row>
    <row r="4" spans="1:4" ht="12.75">
      <c r="A4" s="1" t="s">
        <v>0</v>
      </c>
      <c r="B4" s="1"/>
      <c r="D4" t="s">
        <v>6</v>
      </c>
    </row>
    <row r="5" spans="1:4" ht="12.75">
      <c r="A5" s="1" t="s">
        <v>1</v>
      </c>
      <c r="B5" s="1" t="s">
        <v>1</v>
      </c>
      <c r="C5" s="1" t="s">
        <v>4</v>
      </c>
      <c r="D5" t="s">
        <v>7</v>
      </c>
    </row>
    <row r="6" spans="1:4" ht="12.75">
      <c r="A6" s="1" t="s">
        <v>2</v>
      </c>
      <c r="B6" s="1" t="s">
        <v>3</v>
      </c>
      <c r="C6" s="1" t="s">
        <v>5</v>
      </c>
      <c r="D6" s="1" t="s">
        <v>3</v>
      </c>
    </row>
    <row r="7" spans="1:11" ht="12.75">
      <c r="A7">
        <v>14</v>
      </c>
      <c r="B7">
        <f>2.54*A7</f>
        <v>35.56</v>
      </c>
      <c r="C7">
        <v>299</v>
      </c>
      <c r="D7" s="2">
        <f>C7/36.33</f>
        <v>8.230112854390311</v>
      </c>
      <c r="E7" s="3">
        <f>D7/B7</f>
        <v>0.23144299365552057</v>
      </c>
      <c r="G7">
        <v>35</v>
      </c>
      <c r="H7">
        <v>26</v>
      </c>
      <c r="I7">
        <v>39</v>
      </c>
      <c r="J7">
        <v>25</v>
      </c>
      <c r="K7">
        <v>24</v>
      </c>
    </row>
    <row r="8" spans="1:11" ht="12.75">
      <c r="A8">
        <v>9</v>
      </c>
      <c r="B8">
        <f>2.54*A8</f>
        <v>22.86</v>
      </c>
      <c r="C8">
        <v>237</v>
      </c>
      <c r="D8" s="2">
        <f>C8/36.33</f>
        <v>6.5235342691990095</v>
      </c>
      <c r="E8" s="3">
        <f>D8/B8</f>
        <v>0.2853689531583119</v>
      </c>
      <c r="G8">
        <v>28</v>
      </c>
      <c r="H8">
        <v>30</v>
      </c>
      <c r="I8">
        <v>38</v>
      </c>
      <c r="J8">
        <v>26</v>
      </c>
      <c r="K8">
        <v>30</v>
      </c>
    </row>
    <row r="9" spans="1:11" ht="12.75">
      <c r="A9">
        <v>15</v>
      </c>
      <c r="B9">
        <f>2.54*A9</f>
        <v>38.1</v>
      </c>
      <c r="C9">
        <v>388</v>
      </c>
      <c r="D9" s="2">
        <f>C9/36.33</f>
        <v>10.679878887971373</v>
      </c>
      <c r="E9" s="3">
        <f>D9/B9</f>
        <v>0.28031178183651895</v>
      </c>
      <c r="G9">
        <v>34</v>
      </c>
      <c r="H9">
        <v>36</v>
      </c>
      <c r="I9">
        <v>31</v>
      </c>
      <c r="J9">
        <v>23</v>
      </c>
      <c r="K9">
        <v>35</v>
      </c>
    </row>
    <row r="10" spans="1:11" ht="12.75">
      <c r="A10">
        <v>10</v>
      </c>
      <c r="B10">
        <f>2.54*A10</f>
        <v>25.4</v>
      </c>
      <c r="C10">
        <v>206</v>
      </c>
      <c r="D10" s="2">
        <f>C10/36.33</f>
        <v>5.6702449766033585</v>
      </c>
      <c r="E10" s="3">
        <f>D10/B10</f>
        <v>0.22323799120485666</v>
      </c>
      <c r="G10">
        <v>30</v>
      </c>
      <c r="H10">
        <v>33</v>
      </c>
      <c r="I10">
        <v>33</v>
      </c>
      <c r="J10">
        <v>23</v>
      </c>
      <c r="K10">
        <v>43</v>
      </c>
    </row>
    <row r="11" spans="1:11" ht="12.75">
      <c r="A11">
        <v>9</v>
      </c>
      <c r="B11">
        <f>2.54*A11</f>
        <v>22.86</v>
      </c>
      <c r="C11">
        <v>192</v>
      </c>
      <c r="D11" s="2">
        <f>C11/36.33</f>
        <v>5.284888521882742</v>
      </c>
      <c r="E11" s="3">
        <f>D11/B11</f>
        <v>0.23118497471053115</v>
      </c>
      <c r="G11">
        <v>23</v>
      </c>
      <c r="H11">
        <v>26</v>
      </c>
      <c r="I11">
        <v>34</v>
      </c>
      <c r="J11">
        <v>24</v>
      </c>
      <c r="K11">
        <v>35</v>
      </c>
    </row>
    <row r="12" spans="5:11" ht="12.75">
      <c r="E12" s="3"/>
      <c r="G12">
        <v>25</v>
      </c>
      <c r="H12">
        <v>30</v>
      </c>
      <c r="I12">
        <v>27</v>
      </c>
      <c r="J12">
        <v>23</v>
      </c>
      <c r="K12">
        <v>45</v>
      </c>
    </row>
    <row r="13" spans="5:11" ht="12.75">
      <c r="E13" s="3">
        <f>AVERAGE(E7:E11)</f>
        <v>0.2503093389131479</v>
      </c>
      <c r="G13">
        <v>25</v>
      </c>
      <c r="H13">
        <v>23</v>
      </c>
      <c r="I13">
        <v>32</v>
      </c>
      <c r="J13">
        <v>23</v>
      </c>
      <c r="K13">
        <v>32</v>
      </c>
    </row>
    <row r="14" spans="7:11" ht="12.75">
      <c r="G14">
        <v>25</v>
      </c>
      <c r="H14">
        <v>32</v>
      </c>
      <c r="I14">
        <v>30</v>
      </c>
      <c r="J14">
        <v>30</v>
      </c>
      <c r="K14">
        <v>40</v>
      </c>
    </row>
    <row r="15" spans="7:11" ht="12.75">
      <c r="G15">
        <v>22</v>
      </c>
      <c r="H15">
        <v>38</v>
      </c>
      <c r="I15">
        <v>34</v>
      </c>
      <c r="J15">
        <v>25</v>
      </c>
      <c r="K15">
        <v>36</v>
      </c>
    </row>
    <row r="16" spans="7:11" ht="12.75">
      <c r="G16">
        <v>23</v>
      </c>
      <c r="H16">
        <v>42</v>
      </c>
      <c r="I16">
        <v>24</v>
      </c>
      <c r="J16">
        <v>32</v>
      </c>
      <c r="K16">
        <v>32</v>
      </c>
    </row>
    <row r="18" spans="2:7" ht="12.75">
      <c r="B18" t="s">
        <v>11</v>
      </c>
      <c r="E18" s="2">
        <f>E13*G18</f>
        <v>7.579366782290118</v>
      </c>
      <c r="F18" t="s">
        <v>12</v>
      </c>
      <c r="G18" s="2">
        <f>AVERAGE(G7:K16)</f>
        <v>30.28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28"/>
  <sheetViews>
    <sheetView workbookViewId="0" topLeftCell="A1">
      <selection activeCell="K6" sqref="K6"/>
    </sheetView>
  </sheetViews>
  <sheetFormatPr defaultColWidth="9.140625" defaultRowHeight="12.75"/>
  <cols>
    <col min="1" max="1" width="7.140625" style="0" customWidth="1"/>
  </cols>
  <sheetData>
    <row r="1" spans="1:11" ht="12.75">
      <c r="A1" t="s">
        <v>14</v>
      </c>
      <c r="G1" t="s">
        <v>8</v>
      </c>
      <c r="K1" s="4">
        <v>37008</v>
      </c>
    </row>
    <row r="2" ht="14.25">
      <c r="G2" t="s">
        <v>10</v>
      </c>
    </row>
    <row r="4" spans="2:5" ht="12.75">
      <c r="B4" s="1" t="s">
        <v>0</v>
      </c>
      <c r="C4" s="1"/>
      <c r="E4" t="s">
        <v>6</v>
      </c>
    </row>
    <row r="5" spans="2:5" ht="12.75">
      <c r="B5" s="1" t="s">
        <v>1</v>
      </c>
      <c r="C5" s="1" t="s">
        <v>1</v>
      </c>
      <c r="D5" s="1" t="s">
        <v>4</v>
      </c>
      <c r="E5" t="s">
        <v>7</v>
      </c>
    </row>
    <row r="6" spans="2:5" ht="12.75">
      <c r="B6" s="1" t="s">
        <v>2</v>
      </c>
      <c r="C6" s="1" t="s">
        <v>3</v>
      </c>
      <c r="D6" s="1" t="s">
        <v>5</v>
      </c>
      <c r="E6" s="1" t="s">
        <v>3</v>
      </c>
    </row>
    <row r="7" spans="2:12" ht="12.75">
      <c r="B7">
        <v>6</v>
      </c>
      <c r="C7">
        <f>2.54*B7</f>
        <v>15.24</v>
      </c>
      <c r="D7">
        <v>92</v>
      </c>
      <c r="E7" s="2">
        <f>D7/36.33</f>
        <v>2.53234241673548</v>
      </c>
      <c r="F7" s="3">
        <f>E7/C7</f>
        <v>0.16616420057319423</v>
      </c>
      <c r="H7">
        <v>21</v>
      </c>
      <c r="I7">
        <v>31</v>
      </c>
      <c r="J7">
        <v>39</v>
      </c>
      <c r="K7">
        <v>27</v>
      </c>
      <c r="L7">
        <v>36</v>
      </c>
    </row>
    <row r="8" spans="2:12" ht="12.75">
      <c r="B8">
        <v>12</v>
      </c>
      <c r="C8">
        <f>2.54*B8</f>
        <v>30.48</v>
      </c>
      <c r="D8">
        <v>316</v>
      </c>
      <c r="E8" s="2">
        <f>D8/36.33</f>
        <v>8.698045692265346</v>
      </c>
      <c r="F8" s="3">
        <f>E8/C8</f>
        <v>0.28536895315831184</v>
      </c>
      <c r="H8">
        <v>14</v>
      </c>
      <c r="I8">
        <v>36</v>
      </c>
      <c r="J8">
        <v>40</v>
      </c>
      <c r="K8">
        <v>30</v>
      </c>
      <c r="L8">
        <v>38</v>
      </c>
    </row>
    <row r="9" spans="2:12" ht="12.75">
      <c r="B9">
        <v>13.5</v>
      </c>
      <c r="C9">
        <f>2.54*B9</f>
        <v>34.29</v>
      </c>
      <c r="D9">
        <v>347</v>
      </c>
      <c r="E9" s="2">
        <f>D9/36.33</f>
        <v>9.551334984860997</v>
      </c>
      <c r="F9" s="3">
        <f>E9/C9</f>
        <v>0.27854578550192466</v>
      </c>
      <c r="H9">
        <v>15</v>
      </c>
      <c r="I9">
        <v>38</v>
      </c>
      <c r="J9">
        <v>33</v>
      </c>
      <c r="K9">
        <v>34</v>
      </c>
      <c r="L9">
        <v>33</v>
      </c>
    </row>
    <row r="10" spans="2:12" ht="12.75">
      <c r="B10">
        <v>10</v>
      </c>
      <c r="C10">
        <f>2.54*B10</f>
        <v>25.4</v>
      </c>
      <c r="D10">
        <v>204</v>
      </c>
      <c r="E10" s="2">
        <f>D10/36.33</f>
        <v>5.615194054500413</v>
      </c>
      <c r="F10" s="3">
        <f>E10/C10</f>
        <v>0.2210706320669454</v>
      </c>
      <c r="H10">
        <v>40</v>
      </c>
      <c r="I10">
        <v>35</v>
      </c>
      <c r="J10">
        <v>31</v>
      </c>
      <c r="K10">
        <v>21</v>
      </c>
      <c r="L10">
        <v>27</v>
      </c>
    </row>
    <row r="11" spans="2:12" ht="12.75">
      <c r="B11">
        <v>16</v>
      </c>
      <c r="C11">
        <f>2.54*B11</f>
        <v>40.64</v>
      </c>
      <c r="D11">
        <v>543</v>
      </c>
      <c r="E11" s="2">
        <f>D11/36.33</f>
        <v>14.946325350949628</v>
      </c>
      <c r="F11" s="3">
        <f>E11/C11</f>
        <v>0.3677737537143117</v>
      </c>
      <c r="H11">
        <v>27</v>
      </c>
      <c r="I11">
        <v>36</v>
      </c>
      <c r="J11">
        <v>38</v>
      </c>
      <c r="K11">
        <v>15</v>
      </c>
      <c r="L11">
        <v>32</v>
      </c>
    </row>
    <row r="12" spans="6:12" ht="12.75">
      <c r="F12" s="3"/>
      <c r="H12">
        <v>32</v>
      </c>
      <c r="I12">
        <v>38</v>
      </c>
      <c r="J12">
        <v>25</v>
      </c>
      <c r="K12">
        <v>17</v>
      </c>
      <c r="L12">
        <v>27</v>
      </c>
    </row>
    <row r="13" spans="6:12" ht="12.75">
      <c r="F13" s="3">
        <f>AVERAGE(F7:F11)</f>
        <v>0.26378466500293757</v>
      </c>
      <c r="H13">
        <v>33</v>
      </c>
      <c r="I13">
        <v>37</v>
      </c>
      <c r="J13">
        <v>24</v>
      </c>
      <c r="K13">
        <v>16</v>
      </c>
      <c r="L13">
        <v>14</v>
      </c>
    </row>
    <row r="14" spans="8:12" ht="12.75">
      <c r="H14">
        <v>34</v>
      </c>
      <c r="I14">
        <v>36</v>
      </c>
      <c r="J14">
        <v>21</v>
      </c>
      <c r="K14">
        <v>22</v>
      </c>
      <c r="L14">
        <v>13</v>
      </c>
    </row>
    <row r="15" spans="8:12" ht="12.75">
      <c r="H15">
        <v>29</v>
      </c>
      <c r="I15">
        <v>39</v>
      </c>
      <c r="J15">
        <v>18</v>
      </c>
      <c r="K15">
        <v>32</v>
      </c>
      <c r="L15">
        <v>24</v>
      </c>
    </row>
    <row r="16" spans="8:12" ht="12.75">
      <c r="H16">
        <v>30</v>
      </c>
      <c r="I16">
        <v>42</v>
      </c>
      <c r="J16">
        <v>13</v>
      </c>
      <c r="K16">
        <v>35</v>
      </c>
      <c r="L16">
        <v>36</v>
      </c>
    </row>
    <row r="18" spans="3:8" ht="12.75">
      <c r="C18" t="s">
        <v>11</v>
      </c>
      <c r="F18" s="2">
        <f>F13*H18</f>
        <v>7.670858058285424</v>
      </c>
      <c r="G18" t="s">
        <v>12</v>
      </c>
      <c r="H18" s="2">
        <f>AVERAGE(H7:L16)</f>
        <v>29.08</v>
      </c>
    </row>
    <row r="22" spans="1:11" ht="12.75">
      <c r="A22" t="s">
        <v>14</v>
      </c>
      <c r="G22" t="s">
        <v>8</v>
      </c>
      <c r="K22" s="4">
        <v>37032</v>
      </c>
    </row>
    <row r="23" spans="7:11" ht="14.25">
      <c r="G23" t="s">
        <v>10</v>
      </c>
      <c r="K23" t="s">
        <v>34</v>
      </c>
    </row>
    <row r="25" spans="2:5" ht="12.75">
      <c r="B25" s="1" t="s">
        <v>0</v>
      </c>
      <c r="C25" s="1"/>
      <c r="E25" t="s">
        <v>6</v>
      </c>
    </row>
    <row r="26" spans="2:5" ht="12.75">
      <c r="B26" s="1" t="s">
        <v>1</v>
      </c>
      <c r="C26" s="1" t="s">
        <v>1</v>
      </c>
      <c r="D26" s="1" t="s">
        <v>4</v>
      </c>
      <c r="E26" t="s">
        <v>7</v>
      </c>
    </row>
    <row r="27" spans="2:5" ht="12.75">
      <c r="B27" s="1" t="s">
        <v>2</v>
      </c>
      <c r="C27" s="1" t="s">
        <v>3</v>
      </c>
      <c r="D27" s="1" t="s">
        <v>5</v>
      </c>
      <c r="E27" s="1" t="s">
        <v>3</v>
      </c>
    </row>
    <row r="28" spans="2:12" ht="12.75">
      <c r="B28">
        <v>16.5</v>
      </c>
      <c r="C28">
        <f>2.54*B28</f>
        <v>41.910000000000004</v>
      </c>
      <c r="D28">
        <v>366</v>
      </c>
      <c r="E28" s="2">
        <f>D28/36.33</f>
        <v>10.074318744838976</v>
      </c>
      <c r="F28" s="3">
        <f>E28/C28</f>
        <v>0.24037983165924542</v>
      </c>
      <c r="H28">
        <v>32</v>
      </c>
      <c r="I28">
        <v>30</v>
      </c>
      <c r="J28">
        <v>35</v>
      </c>
      <c r="K28">
        <v>42</v>
      </c>
      <c r="L28">
        <v>36</v>
      </c>
    </row>
    <row r="29" spans="2:12" ht="12.75">
      <c r="B29">
        <v>15</v>
      </c>
      <c r="C29">
        <f>2.54*B29</f>
        <v>38.1</v>
      </c>
      <c r="D29">
        <v>298</v>
      </c>
      <c r="E29" s="2">
        <f>D29/36.33</f>
        <v>8.202587393338838</v>
      </c>
      <c r="F29" s="3">
        <f>E29/C29</f>
        <v>0.2152910076991821</v>
      </c>
      <c r="H29">
        <v>25</v>
      </c>
      <c r="I29">
        <v>27</v>
      </c>
      <c r="J29">
        <v>31</v>
      </c>
      <c r="K29">
        <v>33</v>
      </c>
      <c r="L29">
        <v>45</v>
      </c>
    </row>
    <row r="30" spans="2:12" ht="12.75">
      <c r="B30">
        <v>16</v>
      </c>
      <c r="C30">
        <f>2.54*B30</f>
        <v>40.64</v>
      </c>
      <c r="D30">
        <v>363</v>
      </c>
      <c r="E30" s="2">
        <f>D30/36.33</f>
        <v>9.991742361684558</v>
      </c>
      <c r="F30" s="3">
        <f>E30/C30</f>
        <v>0.24585980220680506</v>
      </c>
      <c r="H30">
        <v>13</v>
      </c>
      <c r="I30">
        <v>28</v>
      </c>
      <c r="J30">
        <v>32</v>
      </c>
      <c r="K30">
        <v>40</v>
      </c>
      <c r="L30">
        <v>40</v>
      </c>
    </row>
    <row r="31" spans="2:12" ht="12.75">
      <c r="B31">
        <v>12</v>
      </c>
      <c r="C31">
        <f>2.54*B31</f>
        <v>30.48</v>
      </c>
      <c r="D31">
        <v>299</v>
      </c>
      <c r="E31" s="2">
        <f>D31/36.33</f>
        <v>8.230112854390311</v>
      </c>
      <c r="F31" s="3">
        <f>E31/C31</f>
        <v>0.27001682593144066</v>
      </c>
      <c r="H31">
        <v>29</v>
      </c>
      <c r="I31">
        <v>44</v>
      </c>
      <c r="J31">
        <v>34</v>
      </c>
      <c r="K31">
        <v>17</v>
      </c>
      <c r="L31">
        <v>34</v>
      </c>
    </row>
    <row r="32" spans="2:12" ht="12.75">
      <c r="B32">
        <v>14.5</v>
      </c>
      <c r="C32">
        <f>2.54*B32</f>
        <v>36.83</v>
      </c>
      <c r="D32">
        <v>355</v>
      </c>
      <c r="E32" s="2">
        <f>D32/36.33</f>
        <v>9.771538673272778</v>
      </c>
      <c r="F32" s="3">
        <f>E32/C32</f>
        <v>0.26531465308913327</v>
      </c>
      <c r="H32">
        <v>31</v>
      </c>
      <c r="I32">
        <v>43</v>
      </c>
      <c r="J32">
        <v>36</v>
      </c>
      <c r="K32">
        <v>16</v>
      </c>
      <c r="L32">
        <v>39</v>
      </c>
    </row>
    <row r="33" spans="6:12" ht="12.75">
      <c r="F33" s="3"/>
      <c r="H33">
        <v>39</v>
      </c>
      <c r="I33">
        <v>42</v>
      </c>
      <c r="J33">
        <v>38</v>
      </c>
      <c r="K33">
        <v>20</v>
      </c>
      <c r="L33">
        <v>38</v>
      </c>
    </row>
    <row r="34" spans="6:12" ht="12.75">
      <c r="F34" s="3">
        <f>AVERAGE(F28:F32)</f>
        <v>0.24737242411716132</v>
      </c>
      <c r="H34">
        <v>31</v>
      </c>
      <c r="I34">
        <v>43</v>
      </c>
      <c r="J34">
        <v>39</v>
      </c>
      <c r="K34">
        <v>16</v>
      </c>
      <c r="L34">
        <v>32</v>
      </c>
    </row>
    <row r="35" spans="8:12" ht="12.75">
      <c r="H35">
        <v>38</v>
      </c>
      <c r="I35">
        <v>41</v>
      </c>
      <c r="J35">
        <v>42</v>
      </c>
      <c r="K35">
        <v>24</v>
      </c>
      <c r="L35">
        <v>23</v>
      </c>
    </row>
    <row r="36" spans="8:12" ht="12.75">
      <c r="H36">
        <v>39</v>
      </c>
      <c r="I36">
        <v>38</v>
      </c>
      <c r="J36">
        <v>42</v>
      </c>
      <c r="K36">
        <v>31</v>
      </c>
      <c r="L36">
        <v>32</v>
      </c>
    </row>
    <row r="37" spans="8:12" ht="12.75">
      <c r="H37">
        <v>32</v>
      </c>
      <c r="I37">
        <v>39</v>
      </c>
      <c r="J37">
        <v>45</v>
      </c>
      <c r="K37">
        <v>31</v>
      </c>
      <c r="L37">
        <v>29</v>
      </c>
    </row>
    <row r="39" spans="3:8" ht="12.75">
      <c r="C39" t="s">
        <v>11</v>
      </c>
      <c r="F39" s="2">
        <f>F34*H39</f>
        <v>8.291923656407247</v>
      </c>
      <c r="G39" t="s">
        <v>12</v>
      </c>
      <c r="H39" s="2">
        <f>AVERAGE(H28:L37)</f>
        <v>33.52</v>
      </c>
    </row>
    <row r="43" spans="1:11" ht="12.75">
      <c r="A43" t="s">
        <v>14</v>
      </c>
      <c r="G43" t="s">
        <v>8</v>
      </c>
      <c r="K43" s="4">
        <v>37043</v>
      </c>
    </row>
    <row r="44" spans="7:11" ht="14.25">
      <c r="G44" t="s">
        <v>10</v>
      </c>
      <c r="K44" t="s">
        <v>49</v>
      </c>
    </row>
    <row r="46" spans="2:5" ht="12.75">
      <c r="B46" s="1" t="s">
        <v>0</v>
      </c>
      <c r="C46" s="1"/>
      <c r="E46" t="s">
        <v>6</v>
      </c>
    </row>
    <row r="47" spans="2:5" ht="12.75">
      <c r="B47" s="1" t="s">
        <v>1</v>
      </c>
      <c r="C47" s="1" t="s">
        <v>1</v>
      </c>
      <c r="D47" s="1" t="s">
        <v>4</v>
      </c>
      <c r="E47" t="s">
        <v>7</v>
      </c>
    </row>
    <row r="48" spans="2:5" ht="12.75">
      <c r="B48" s="1" t="s">
        <v>2</v>
      </c>
      <c r="C48" s="1" t="s">
        <v>3</v>
      </c>
      <c r="D48" s="1" t="s">
        <v>5</v>
      </c>
      <c r="E48" s="1" t="s">
        <v>3</v>
      </c>
    </row>
    <row r="49" spans="2:12" ht="12.75">
      <c r="B49">
        <v>10</v>
      </c>
      <c r="C49">
        <f>2.54*B49</f>
        <v>25.4</v>
      </c>
      <c r="D49">
        <v>298.3</v>
      </c>
      <c r="E49" s="2">
        <f>D49/36.33</f>
        <v>8.21084503165428</v>
      </c>
      <c r="F49" s="3">
        <f>E49/C49</f>
        <v>0.32326161541945986</v>
      </c>
      <c r="H49">
        <v>30</v>
      </c>
      <c r="I49">
        <v>35</v>
      </c>
      <c r="J49">
        <v>25</v>
      </c>
      <c r="K49">
        <v>34</v>
      </c>
      <c r="L49">
        <v>12</v>
      </c>
    </row>
    <row r="50" spans="2:12" ht="12.75">
      <c r="B50">
        <v>11</v>
      </c>
      <c r="C50">
        <f>2.54*B50</f>
        <v>27.94</v>
      </c>
      <c r="D50">
        <v>344.2</v>
      </c>
      <c r="E50" s="2">
        <f>D50/36.33</f>
        <v>9.474263693916873</v>
      </c>
      <c r="F50" s="3">
        <f>E50/C50</f>
        <v>0.33909318875865685</v>
      </c>
      <c r="H50">
        <v>28</v>
      </c>
      <c r="I50">
        <v>40</v>
      </c>
      <c r="J50">
        <v>24</v>
      </c>
      <c r="K50">
        <v>34</v>
      </c>
      <c r="L50">
        <v>0</v>
      </c>
    </row>
    <row r="51" spans="2:12" ht="12.75">
      <c r="B51">
        <v>6.5</v>
      </c>
      <c r="C51">
        <f>2.54*B51</f>
        <v>16.51</v>
      </c>
      <c r="D51">
        <v>198.7</v>
      </c>
      <c r="E51" s="2">
        <f>D51/36.33</f>
        <v>5.469309110927608</v>
      </c>
      <c r="F51" s="3">
        <f>E51/C51</f>
        <v>0.3312725082330471</v>
      </c>
      <c r="H51">
        <v>27</v>
      </c>
      <c r="I51">
        <v>39</v>
      </c>
      <c r="J51">
        <v>24</v>
      </c>
      <c r="K51">
        <v>39</v>
      </c>
      <c r="L51">
        <v>0</v>
      </c>
    </row>
    <row r="52" spans="2:12" ht="12.75">
      <c r="B52">
        <v>8</v>
      </c>
      <c r="C52">
        <f>2.54*B52</f>
        <v>20.32</v>
      </c>
      <c r="D52">
        <v>240.1</v>
      </c>
      <c r="E52" s="2">
        <f>D52/36.33</f>
        <v>6.608863198458574</v>
      </c>
      <c r="F52" s="3">
        <f>E52/C52</f>
        <v>0.32523933063280386</v>
      </c>
      <c r="H52">
        <v>24</v>
      </c>
      <c r="I52">
        <v>28</v>
      </c>
      <c r="J52">
        <v>21</v>
      </c>
      <c r="K52">
        <v>38</v>
      </c>
      <c r="L52">
        <v>15</v>
      </c>
    </row>
    <row r="53" spans="2:12" ht="12.75">
      <c r="B53">
        <v>8.5</v>
      </c>
      <c r="C53">
        <f>2.54*B53</f>
        <v>21.59</v>
      </c>
      <c r="D53">
        <v>238.3</v>
      </c>
      <c r="E53" s="2">
        <f>D53/36.33</f>
        <v>6.5593173685659245</v>
      </c>
      <c r="F53" s="3">
        <f>E53/C53</f>
        <v>0.30381275444955647</v>
      </c>
      <c r="H53">
        <v>24</v>
      </c>
      <c r="I53">
        <v>32</v>
      </c>
      <c r="J53">
        <v>23</v>
      </c>
      <c r="K53">
        <v>29</v>
      </c>
      <c r="L53">
        <v>24</v>
      </c>
    </row>
    <row r="54" spans="6:12" ht="12.75">
      <c r="F54" s="3"/>
      <c r="H54">
        <v>21</v>
      </c>
      <c r="I54">
        <v>27</v>
      </c>
      <c r="J54">
        <v>25</v>
      </c>
      <c r="K54">
        <v>32</v>
      </c>
      <c r="L54">
        <v>32</v>
      </c>
    </row>
    <row r="55" spans="6:12" ht="12.75">
      <c r="F55" s="3">
        <f>AVERAGE(F49:F53)</f>
        <v>0.3245358794987048</v>
      </c>
      <c r="H55">
        <v>20</v>
      </c>
      <c r="I55">
        <v>37</v>
      </c>
      <c r="J55">
        <v>28</v>
      </c>
      <c r="K55">
        <v>21</v>
      </c>
      <c r="L55">
        <v>36</v>
      </c>
    </row>
    <row r="56" spans="8:12" ht="12.75">
      <c r="H56">
        <v>21</v>
      </c>
      <c r="I56">
        <v>30</v>
      </c>
      <c r="J56">
        <v>31</v>
      </c>
      <c r="K56">
        <v>23</v>
      </c>
      <c r="L56">
        <v>35</v>
      </c>
    </row>
    <row r="57" spans="8:12" ht="12.75">
      <c r="H57">
        <v>36</v>
      </c>
      <c r="I57">
        <v>28</v>
      </c>
      <c r="J57">
        <v>35</v>
      </c>
      <c r="K57">
        <v>28</v>
      </c>
      <c r="L57">
        <v>30</v>
      </c>
    </row>
    <row r="58" spans="8:12" ht="12.75">
      <c r="H58">
        <v>35</v>
      </c>
      <c r="I58">
        <v>25</v>
      </c>
      <c r="J58">
        <v>34</v>
      </c>
      <c r="K58">
        <v>0</v>
      </c>
      <c r="L58">
        <v>31</v>
      </c>
    </row>
    <row r="60" spans="3:8" ht="12.75">
      <c r="C60" t="s">
        <v>11</v>
      </c>
      <c r="F60" s="2">
        <f>F55*H60</f>
        <v>8.76246874646503</v>
      </c>
      <c r="G60" t="s">
        <v>12</v>
      </c>
      <c r="H60" s="2">
        <f>AVERAGE(H49:L58)</f>
        <v>27</v>
      </c>
    </row>
    <row r="64" spans="1:11" ht="12.75">
      <c r="A64" t="s">
        <v>14</v>
      </c>
      <c r="G64" t="s">
        <v>8</v>
      </c>
      <c r="K64" s="4">
        <v>37045</v>
      </c>
    </row>
    <row r="65" spans="7:11" ht="14.25">
      <c r="G65" t="s">
        <v>10</v>
      </c>
      <c r="K65" t="s">
        <v>49</v>
      </c>
    </row>
    <row r="67" spans="2:5" ht="12.75">
      <c r="B67" s="1" t="s">
        <v>0</v>
      </c>
      <c r="C67" s="1"/>
      <c r="E67" t="s">
        <v>6</v>
      </c>
    </row>
    <row r="68" spans="2:5" ht="12.75">
      <c r="B68" s="1" t="s">
        <v>1</v>
      </c>
      <c r="C68" s="1" t="s">
        <v>1</v>
      </c>
      <c r="D68" s="1" t="s">
        <v>4</v>
      </c>
      <c r="E68" t="s">
        <v>7</v>
      </c>
    </row>
    <row r="69" spans="2:5" ht="12.75">
      <c r="B69" s="1" t="s">
        <v>2</v>
      </c>
      <c r="C69" s="1" t="s">
        <v>3</v>
      </c>
      <c r="D69" s="1" t="s">
        <v>5</v>
      </c>
      <c r="E69" s="1" t="s">
        <v>3</v>
      </c>
    </row>
    <row r="70" spans="2:12" ht="12.75">
      <c r="B70">
        <v>8</v>
      </c>
      <c r="C70">
        <f>2.54*B70</f>
        <v>20.32</v>
      </c>
      <c r="D70">
        <v>266.8</v>
      </c>
      <c r="E70" s="2">
        <f>D70/36.33</f>
        <v>7.343793008532893</v>
      </c>
      <c r="F70" s="3">
        <f>E70/C70</f>
        <v>0.3614071362466975</v>
      </c>
      <c r="H70">
        <v>22</v>
      </c>
      <c r="I70">
        <v>11</v>
      </c>
      <c r="J70">
        <v>0</v>
      </c>
      <c r="K70">
        <v>26</v>
      </c>
      <c r="L70">
        <v>18</v>
      </c>
    </row>
    <row r="71" spans="2:12" ht="12.75">
      <c r="B71">
        <v>5.5</v>
      </c>
      <c r="C71">
        <f>2.54*B71</f>
        <v>13.97</v>
      </c>
      <c r="D71">
        <v>125.3</v>
      </c>
      <c r="E71" s="2">
        <f>D71/36.33</f>
        <v>3.448940269749518</v>
      </c>
      <c r="F71" s="3">
        <f>E71/C71</f>
        <v>0.2468819090729791</v>
      </c>
      <c r="H71">
        <v>16</v>
      </c>
      <c r="I71">
        <v>16</v>
      </c>
      <c r="J71">
        <v>17</v>
      </c>
      <c r="K71">
        <v>29</v>
      </c>
      <c r="L71">
        <v>24</v>
      </c>
    </row>
    <row r="72" spans="2:12" ht="12.75">
      <c r="B72">
        <v>5.5</v>
      </c>
      <c r="C72">
        <f>2.54*B72</f>
        <v>13.97</v>
      </c>
      <c r="D72">
        <v>135.9</v>
      </c>
      <c r="E72" s="2">
        <f>D72/36.33</f>
        <v>3.7407101568951284</v>
      </c>
      <c r="F72" s="3">
        <f>E72/C72</f>
        <v>0.26776736985648736</v>
      </c>
      <c r="H72">
        <v>10</v>
      </c>
      <c r="I72">
        <v>15</v>
      </c>
      <c r="J72">
        <v>12</v>
      </c>
      <c r="K72">
        <v>24</v>
      </c>
      <c r="L72">
        <v>5</v>
      </c>
    </row>
    <row r="73" spans="2:12" ht="12.75">
      <c r="B73">
        <v>7.5</v>
      </c>
      <c r="C73">
        <f>2.54*B73</f>
        <v>19.05</v>
      </c>
      <c r="D73">
        <v>195.6</v>
      </c>
      <c r="E73" s="2">
        <f>D73/36.33</f>
        <v>5.383980181668043</v>
      </c>
      <c r="F73" s="3">
        <f>E73/C73</f>
        <v>0.28262363158362425</v>
      </c>
      <c r="H73">
        <v>19</v>
      </c>
      <c r="I73">
        <v>5</v>
      </c>
      <c r="J73">
        <v>16</v>
      </c>
      <c r="K73">
        <v>25</v>
      </c>
      <c r="L73">
        <v>0</v>
      </c>
    </row>
    <row r="74" spans="2:12" ht="12.75">
      <c r="B74">
        <v>7.5</v>
      </c>
      <c r="C74">
        <f>2.54*B74</f>
        <v>19.05</v>
      </c>
      <c r="D74">
        <v>241.6</v>
      </c>
      <c r="E74" s="2">
        <f>D74/36.33</f>
        <v>6.650151390035783</v>
      </c>
      <c r="F74" s="3">
        <f>E74/C74</f>
        <v>0.349089311812902</v>
      </c>
      <c r="H74">
        <v>20</v>
      </c>
      <c r="I74">
        <v>10</v>
      </c>
      <c r="J74">
        <v>0</v>
      </c>
      <c r="K74">
        <v>18</v>
      </c>
      <c r="L74">
        <v>15</v>
      </c>
    </row>
    <row r="75" spans="6:12" ht="12.75">
      <c r="F75" s="3"/>
      <c r="H75">
        <v>0</v>
      </c>
      <c r="I75">
        <v>0</v>
      </c>
      <c r="J75">
        <v>12</v>
      </c>
      <c r="K75">
        <v>14</v>
      </c>
      <c r="L75">
        <v>0</v>
      </c>
    </row>
    <row r="76" spans="6:12" ht="12.75">
      <c r="F76" s="3">
        <f>AVERAGE(F70:F74)</f>
        <v>0.30155387171453807</v>
      </c>
      <c r="H76">
        <v>7</v>
      </c>
      <c r="I76">
        <v>0</v>
      </c>
      <c r="J76">
        <v>0</v>
      </c>
      <c r="K76">
        <v>21</v>
      </c>
      <c r="L76">
        <v>0</v>
      </c>
    </row>
    <row r="77" spans="8:12" ht="12.75">
      <c r="H77">
        <v>27</v>
      </c>
      <c r="I77">
        <v>0</v>
      </c>
      <c r="J77">
        <v>28</v>
      </c>
      <c r="K77">
        <v>17</v>
      </c>
      <c r="L77">
        <v>0</v>
      </c>
    </row>
    <row r="78" spans="8:12" ht="12.75">
      <c r="H78">
        <v>26</v>
      </c>
      <c r="I78">
        <v>16</v>
      </c>
      <c r="J78">
        <v>28</v>
      </c>
      <c r="K78">
        <v>16</v>
      </c>
      <c r="L78">
        <v>1</v>
      </c>
    </row>
    <row r="79" spans="8:12" ht="12.75">
      <c r="H79">
        <v>33</v>
      </c>
      <c r="I79">
        <v>0</v>
      </c>
      <c r="J79">
        <v>28</v>
      </c>
      <c r="K79">
        <v>21</v>
      </c>
      <c r="L79">
        <v>12</v>
      </c>
    </row>
    <row r="81" spans="3:8" ht="12.75">
      <c r="C81" t="s">
        <v>11</v>
      </c>
      <c r="F81" s="2">
        <f>F76*H81</f>
        <v>4.101132655317717</v>
      </c>
      <c r="G81" t="s">
        <v>12</v>
      </c>
      <c r="H81" s="2">
        <f>AVERAGE(H70:L79)</f>
        <v>13.6</v>
      </c>
    </row>
    <row r="85" spans="1:11" ht="12.75">
      <c r="A85" t="s">
        <v>14</v>
      </c>
      <c r="G85" t="s">
        <v>8</v>
      </c>
      <c r="K85" s="4">
        <v>37047</v>
      </c>
    </row>
    <row r="86" spans="7:11" ht="14.25">
      <c r="G86" t="s">
        <v>10</v>
      </c>
      <c r="K86" s="8">
        <v>0.3125</v>
      </c>
    </row>
    <row r="88" spans="2:5" ht="12.75">
      <c r="B88" s="1" t="s">
        <v>0</v>
      </c>
      <c r="C88" s="1"/>
      <c r="E88" t="s">
        <v>6</v>
      </c>
    </row>
    <row r="89" spans="2:5" ht="12.75">
      <c r="B89" s="1" t="s">
        <v>1</v>
      </c>
      <c r="C89" s="1" t="s">
        <v>1</v>
      </c>
      <c r="D89" s="1" t="s">
        <v>4</v>
      </c>
      <c r="E89" t="s">
        <v>7</v>
      </c>
    </row>
    <row r="90" spans="2:5" ht="12.75">
      <c r="B90" s="1" t="s">
        <v>2</v>
      </c>
      <c r="C90" s="1" t="s">
        <v>3</v>
      </c>
      <c r="D90" s="1" t="s">
        <v>5</v>
      </c>
      <c r="E90" s="1" t="s">
        <v>3</v>
      </c>
    </row>
    <row r="91" spans="2:12" ht="12.75">
      <c r="B91">
        <v>7</v>
      </c>
      <c r="C91">
        <f>2.54*B91</f>
        <v>17.78</v>
      </c>
      <c r="D91">
        <v>160</v>
      </c>
      <c r="E91" s="2">
        <f>D91/36.33</f>
        <v>4.404073768235619</v>
      </c>
      <c r="F91" s="3">
        <f>E91/C91</f>
        <v>0.24769818718985478</v>
      </c>
      <c r="H91">
        <v>16</v>
      </c>
      <c r="I91">
        <v>21</v>
      </c>
      <c r="J91">
        <v>18</v>
      </c>
      <c r="K91">
        <v>0</v>
      </c>
      <c r="L91">
        <v>16</v>
      </c>
    </row>
    <row r="92" spans="2:12" ht="12.75">
      <c r="B92">
        <v>5</v>
      </c>
      <c r="C92">
        <f>2.54*B92</f>
        <v>12.7</v>
      </c>
      <c r="D92">
        <v>139</v>
      </c>
      <c r="E92" s="2">
        <f>D92/36.33</f>
        <v>3.8260390861546933</v>
      </c>
      <c r="F92" s="3">
        <f>E92/C92</f>
        <v>0.3012629201696609</v>
      </c>
      <c r="H92">
        <v>12</v>
      </c>
      <c r="I92">
        <v>22</v>
      </c>
      <c r="J92">
        <v>21</v>
      </c>
      <c r="K92">
        <v>0</v>
      </c>
      <c r="L92">
        <v>12</v>
      </c>
    </row>
    <row r="93" spans="2:12" ht="12.75">
      <c r="B93">
        <v>7.5</v>
      </c>
      <c r="C93">
        <f>2.54*B93</f>
        <v>19.05</v>
      </c>
      <c r="D93">
        <v>200.1</v>
      </c>
      <c r="E93" s="2">
        <f>D93/36.33</f>
        <v>5.5078447563996695</v>
      </c>
      <c r="F93" s="3">
        <f>E93/C93</f>
        <v>0.28912570899735796</v>
      </c>
      <c r="H93">
        <v>0</v>
      </c>
      <c r="I93">
        <v>16</v>
      </c>
      <c r="J93">
        <v>19</v>
      </c>
      <c r="K93">
        <v>6</v>
      </c>
      <c r="L93">
        <v>12</v>
      </c>
    </row>
    <row r="94" spans="2:12" ht="12.75">
      <c r="B94">
        <v>5.5</v>
      </c>
      <c r="C94">
        <f>2.54*B94</f>
        <v>13.97</v>
      </c>
      <c r="D94">
        <v>150</v>
      </c>
      <c r="E94" s="2">
        <f>D94/36.33</f>
        <v>4.128819157720892</v>
      </c>
      <c r="F94" s="3">
        <f>E94/C94</f>
        <v>0.2955489733515313</v>
      </c>
      <c r="H94">
        <v>15</v>
      </c>
      <c r="I94">
        <v>16</v>
      </c>
      <c r="J94">
        <v>23</v>
      </c>
      <c r="K94">
        <v>17</v>
      </c>
      <c r="L94">
        <v>14</v>
      </c>
    </row>
    <row r="95" spans="2:12" ht="12.75">
      <c r="B95">
        <v>6</v>
      </c>
      <c r="C95">
        <f>2.54*B95</f>
        <v>15.24</v>
      </c>
      <c r="D95">
        <v>181.5</v>
      </c>
      <c r="E95" s="2">
        <f>D95/36.33</f>
        <v>4.995871180842279</v>
      </c>
      <c r="F95" s="3">
        <f>E95/C95</f>
        <v>0.3278130696090734</v>
      </c>
      <c r="H95">
        <v>0</v>
      </c>
      <c r="I95">
        <v>11</v>
      </c>
      <c r="J95">
        <v>17</v>
      </c>
      <c r="K95">
        <v>21</v>
      </c>
      <c r="L95">
        <v>0</v>
      </c>
    </row>
    <row r="96" spans="6:12" ht="12.75">
      <c r="F96" s="3"/>
      <c r="H96">
        <v>0</v>
      </c>
      <c r="I96">
        <v>10</v>
      </c>
      <c r="J96">
        <v>15</v>
      </c>
      <c r="K96">
        <v>19</v>
      </c>
      <c r="L96">
        <v>0</v>
      </c>
    </row>
    <row r="97" spans="6:12" ht="12.75">
      <c r="F97" s="3">
        <f>AVERAGE(F91:F95)</f>
        <v>0.2922897718634957</v>
      </c>
      <c r="H97">
        <v>20</v>
      </c>
      <c r="I97">
        <v>9</v>
      </c>
      <c r="J97">
        <v>13</v>
      </c>
      <c r="K97">
        <v>15</v>
      </c>
      <c r="L97">
        <v>0</v>
      </c>
    </row>
    <row r="98" spans="8:12" ht="12.75">
      <c r="H98">
        <v>22</v>
      </c>
      <c r="I98">
        <v>10</v>
      </c>
      <c r="J98">
        <v>0</v>
      </c>
      <c r="K98">
        <v>16</v>
      </c>
      <c r="L98">
        <v>0</v>
      </c>
    </row>
    <row r="99" spans="8:12" ht="12.75">
      <c r="H99">
        <v>28</v>
      </c>
      <c r="I99">
        <v>15</v>
      </c>
      <c r="J99">
        <v>0</v>
      </c>
      <c r="K99">
        <v>16</v>
      </c>
      <c r="L99">
        <v>0</v>
      </c>
    </row>
    <row r="100" spans="8:12" ht="12.75">
      <c r="H100">
        <v>22</v>
      </c>
      <c r="I100">
        <v>14</v>
      </c>
      <c r="J100">
        <v>0</v>
      </c>
      <c r="K100">
        <v>0</v>
      </c>
      <c r="L100">
        <v>9</v>
      </c>
    </row>
    <row r="102" spans="3:8" ht="12.75">
      <c r="C102" t="s">
        <v>11</v>
      </c>
      <c r="F102" s="2">
        <f>F97*H102</f>
        <v>3.3788697627420103</v>
      </c>
      <c r="G102" t="s">
        <v>12</v>
      </c>
      <c r="H102" s="2">
        <f>AVERAGE(H91:L100)</f>
        <v>11.56</v>
      </c>
    </row>
    <row r="106" spans="1:11" ht="12.75">
      <c r="A106" t="s">
        <v>14</v>
      </c>
      <c r="G106" t="s">
        <v>8</v>
      </c>
      <c r="K106" s="4">
        <v>37048</v>
      </c>
    </row>
    <row r="107" spans="7:11" ht="14.25">
      <c r="G107" t="s">
        <v>10</v>
      </c>
      <c r="K107" s="8">
        <v>0.4166666666666667</v>
      </c>
    </row>
    <row r="109" spans="2:5" ht="12.75">
      <c r="B109" s="1" t="s">
        <v>0</v>
      </c>
      <c r="C109" s="1"/>
      <c r="E109" t="s">
        <v>6</v>
      </c>
    </row>
    <row r="110" spans="2:5" ht="12.75">
      <c r="B110" s="1" t="s">
        <v>1</v>
      </c>
      <c r="C110" s="1" t="s">
        <v>1</v>
      </c>
      <c r="D110" s="1" t="s">
        <v>4</v>
      </c>
      <c r="E110" t="s">
        <v>7</v>
      </c>
    </row>
    <row r="111" spans="2:5" ht="12.75">
      <c r="B111" s="1" t="s">
        <v>2</v>
      </c>
      <c r="C111" s="1" t="s">
        <v>3</v>
      </c>
      <c r="D111" s="1" t="s">
        <v>5</v>
      </c>
      <c r="E111" s="1" t="s">
        <v>3</v>
      </c>
    </row>
    <row r="112" spans="2:12" ht="12.75">
      <c r="B112">
        <v>4.5</v>
      </c>
      <c r="C112">
        <f>2.54*B112</f>
        <v>11.43</v>
      </c>
      <c r="D112">
        <v>115.2</v>
      </c>
      <c r="E112" s="2">
        <f>D112/36.33</f>
        <v>3.170933113129645</v>
      </c>
      <c r="F112" s="3">
        <f>E112/C112</f>
        <v>0.2774219696526374</v>
      </c>
      <c r="H112">
        <v>0</v>
      </c>
      <c r="I112">
        <v>14</v>
      </c>
      <c r="J112">
        <v>0</v>
      </c>
      <c r="K112">
        <v>18</v>
      </c>
      <c r="L112">
        <v>0</v>
      </c>
    </row>
    <row r="113" spans="2:12" ht="12.75">
      <c r="B113">
        <v>5</v>
      </c>
      <c r="C113">
        <f>2.54*B113</f>
        <v>12.7</v>
      </c>
      <c r="D113">
        <v>132.6</v>
      </c>
      <c r="E113" s="2">
        <f>D113/36.33</f>
        <v>3.6498761354252682</v>
      </c>
      <c r="F113" s="3">
        <f>E113/C113</f>
        <v>0.28739182168702904</v>
      </c>
      <c r="H113">
        <v>8</v>
      </c>
      <c r="I113">
        <v>23</v>
      </c>
      <c r="J113">
        <v>0</v>
      </c>
      <c r="K113">
        <v>17</v>
      </c>
      <c r="L113">
        <v>0</v>
      </c>
    </row>
    <row r="114" spans="2:12" ht="12.75">
      <c r="B114">
        <v>3.5</v>
      </c>
      <c r="C114">
        <f>2.54*B114</f>
        <v>8.89</v>
      </c>
      <c r="D114">
        <v>95.6</v>
      </c>
      <c r="E114" s="2">
        <f>D114/36.33</f>
        <v>2.6314340765207818</v>
      </c>
      <c r="F114" s="3">
        <f>E114/C114</f>
        <v>0.2959993336918764</v>
      </c>
      <c r="H114">
        <v>4</v>
      </c>
      <c r="I114">
        <v>15</v>
      </c>
      <c r="J114">
        <v>0</v>
      </c>
      <c r="K114">
        <v>10</v>
      </c>
      <c r="L114">
        <v>0</v>
      </c>
    </row>
    <row r="115" spans="2:12" ht="12.75">
      <c r="B115">
        <v>6.5</v>
      </c>
      <c r="C115">
        <f>2.54*B115</f>
        <v>16.51</v>
      </c>
      <c r="D115">
        <v>201.9</v>
      </c>
      <c r="E115" s="2">
        <f>D115/36.33</f>
        <v>5.557390586292321</v>
      </c>
      <c r="F115" s="3">
        <f>E115/C115</f>
        <v>0.3366075461109825</v>
      </c>
      <c r="H115">
        <v>3</v>
      </c>
      <c r="I115">
        <v>17</v>
      </c>
      <c r="J115">
        <v>0</v>
      </c>
      <c r="K115">
        <v>13</v>
      </c>
      <c r="L115">
        <v>0</v>
      </c>
    </row>
    <row r="116" spans="2:12" ht="12.75">
      <c r="B116">
        <v>6</v>
      </c>
      <c r="C116">
        <f>2.54*B116</f>
        <v>15.24</v>
      </c>
      <c r="D116">
        <v>170.2</v>
      </c>
      <c r="E116" s="2">
        <f>D116/36.33</f>
        <v>4.684833470960639</v>
      </c>
      <c r="F116" s="3">
        <f>E116/C116</f>
        <v>0.30740377106040934</v>
      </c>
      <c r="H116">
        <v>0</v>
      </c>
      <c r="I116">
        <v>17</v>
      </c>
      <c r="J116">
        <v>0</v>
      </c>
      <c r="K116">
        <v>0</v>
      </c>
      <c r="L116">
        <v>11</v>
      </c>
    </row>
    <row r="117" spans="6:12" ht="12.75">
      <c r="F117" s="3"/>
      <c r="H117">
        <v>9</v>
      </c>
      <c r="I117">
        <v>16</v>
      </c>
      <c r="J117">
        <v>9</v>
      </c>
      <c r="K117">
        <v>0</v>
      </c>
      <c r="L117">
        <v>15</v>
      </c>
    </row>
    <row r="118" spans="6:12" ht="12.75">
      <c r="F118" s="3">
        <f>AVERAGE(F112:F116)</f>
        <v>0.300964888440587</v>
      </c>
      <c r="H118">
        <v>0</v>
      </c>
      <c r="I118">
        <v>9</v>
      </c>
      <c r="J118">
        <v>13</v>
      </c>
      <c r="K118">
        <v>0</v>
      </c>
      <c r="L118">
        <v>17</v>
      </c>
    </row>
    <row r="119" spans="8:12" ht="12.75">
      <c r="H119">
        <v>0</v>
      </c>
      <c r="I119">
        <v>11</v>
      </c>
      <c r="J119">
        <v>17</v>
      </c>
      <c r="K119">
        <v>0</v>
      </c>
      <c r="L119">
        <v>0</v>
      </c>
    </row>
    <row r="120" spans="8:12" ht="12.75">
      <c r="H120">
        <v>0</v>
      </c>
      <c r="I120">
        <v>0</v>
      </c>
      <c r="J120">
        <v>15</v>
      </c>
      <c r="K120">
        <v>0</v>
      </c>
      <c r="L120">
        <v>13</v>
      </c>
    </row>
    <row r="121" spans="8:12" ht="12.75">
      <c r="H121">
        <v>12</v>
      </c>
      <c r="I121">
        <v>0</v>
      </c>
      <c r="J121">
        <v>12</v>
      </c>
      <c r="K121">
        <v>0</v>
      </c>
      <c r="L121">
        <v>0</v>
      </c>
    </row>
    <row r="123" spans="3:8" ht="12.75">
      <c r="C123" t="s">
        <v>11</v>
      </c>
      <c r="F123" s="2">
        <f>F118*H123</f>
        <v>2.034522645858368</v>
      </c>
      <c r="G123" t="s">
        <v>12</v>
      </c>
      <c r="H123" s="2">
        <f>AVERAGE(H112:L121)</f>
        <v>6.76</v>
      </c>
    </row>
    <row r="127" spans="1:11" ht="12.75">
      <c r="A127" t="s">
        <v>14</v>
      </c>
      <c r="G127" t="s">
        <v>8</v>
      </c>
      <c r="K127" s="4">
        <v>37049</v>
      </c>
    </row>
    <row r="128" spans="7:11" ht="14.25">
      <c r="G128" t="s">
        <v>10</v>
      </c>
      <c r="K128" t="s">
        <v>49</v>
      </c>
    </row>
    <row r="130" spans="2:5" ht="12.75">
      <c r="B130" s="1" t="s">
        <v>0</v>
      </c>
      <c r="C130" s="1"/>
      <c r="E130" t="s">
        <v>6</v>
      </c>
    </row>
    <row r="131" spans="2:5" ht="12.75">
      <c r="B131" s="1" t="s">
        <v>1</v>
      </c>
      <c r="C131" s="1" t="s">
        <v>1</v>
      </c>
      <c r="D131" s="1" t="s">
        <v>4</v>
      </c>
      <c r="E131" t="s">
        <v>7</v>
      </c>
    </row>
    <row r="132" spans="2:5" ht="12.75">
      <c r="B132" s="1" t="s">
        <v>2</v>
      </c>
      <c r="C132" s="1" t="s">
        <v>3</v>
      </c>
      <c r="D132" s="1" t="s">
        <v>5</v>
      </c>
      <c r="E132" s="1" t="s">
        <v>3</v>
      </c>
    </row>
    <row r="133" spans="2:12" ht="12.75">
      <c r="B133">
        <v>4.5</v>
      </c>
      <c r="C133">
        <f>2.54*B133</f>
        <v>11.43</v>
      </c>
      <c r="D133">
        <v>115.2</v>
      </c>
      <c r="E133" s="2">
        <f>D133/36.33</f>
        <v>3.170933113129645</v>
      </c>
      <c r="F133" s="3">
        <f>E133/C133</f>
        <v>0.2774219696526374</v>
      </c>
      <c r="H133">
        <v>8</v>
      </c>
      <c r="I133">
        <v>13</v>
      </c>
      <c r="J133">
        <v>0</v>
      </c>
      <c r="K133">
        <v>0</v>
      </c>
      <c r="L133">
        <v>0</v>
      </c>
    </row>
    <row r="134" spans="2:12" ht="12.75">
      <c r="B134">
        <v>5</v>
      </c>
      <c r="C134">
        <f>2.54*B134</f>
        <v>12.7</v>
      </c>
      <c r="D134">
        <v>132.6</v>
      </c>
      <c r="E134" s="2">
        <f>D134/36.33</f>
        <v>3.6498761354252682</v>
      </c>
      <c r="F134" s="3">
        <f>E134/C134</f>
        <v>0.28739182168702904</v>
      </c>
      <c r="H134">
        <v>15</v>
      </c>
      <c r="I134">
        <v>16</v>
      </c>
      <c r="J134">
        <v>0</v>
      </c>
      <c r="K134">
        <v>0</v>
      </c>
      <c r="L134">
        <v>0</v>
      </c>
    </row>
    <row r="135" spans="2:12" ht="12.75">
      <c r="B135">
        <v>3.5</v>
      </c>
      <c r="C135">
        <f>2.54*B135</f>
        <v>8.89</v>
      </c>
      <c r="D135">
        <v>95.6</v>
      </c>
      <c r="E135" s="2">
        <f>D135/36.33</f>
        <v>2.6314340765207818</v>
      </c>
      <c r="F135" s="3">
        <f>E135/C135</f>
        <v>0.2959993336918764</v>
      </c>
      <c r="H135">
        <v>21</v>
      </c>
      <c r="I135">
        <v>12</v>
      </c>
      <c r="J135">
        <v>0</v>
      </c>
      <c r="K135">
        <v>0</v>
      </c>
      <c r="L135">
        <v>0</v>
      </c>
    </row>
    <row r="136" spans="2:12" ht="12.75">
      <c r="B136">
        <v>6.5</v>
      </c>
      <c r="C136">
        <f>2.54*B136</f>
        <v>16.51</v>
      </c>
      <c r="D136">
        <v>201.9</v>
      </c>
      <c r="E136" s="2">
        <f>D136/36.33</f>
        <v>5.557390586292321</v>
      </c>
      <c r="F136" s="3">
        <f>E136/C136</f>
        <v>0.3366075461109825</v>
      </c>
      <c r="H136">
        <v>17</v>
      </c>
      <c r="I136">
        <v>11</v>
      </c>
      <c r="J136">
        <v>0</v>
      </c>
      <c r="K136">
        <v>0</v>
      </c>
      <c r="L136">
        <v>0</v>
      </c>
    </row>
    <row r="137" spans="2:12" ht="12.75">
      <c r="B137">
        <v>6</v>
      </c>
      <c r="C137">
        <f>2.54*B137</f>
        <v>15.24</v>
      </c>
      <c r="D137">
        <v>170.2</v>
      </c>
      <c r="E137" s="2">
        <f>D137/36.33</f>
        <v>4.684833470960639</v>
      </c>
      <c r="F137" s="3">
        <f>E137/C137</f>
        <v>0.30740377106040934</v>
      </c>
      <c r="H137">
        <v>10</v>
      </c>
      <c r="I137">
        <v>13</v>
      </c>
      <c r="J137">
        <v>0</v>
      </c>
      <c r="K137">
        <v>0</v>
      </c>
      <c r="L137">
        <v>0</v>
      </c>
    </row>
    <row r="138" spans="6:12" ht="12.75">
      <c r="F138" s="3"/>
      <c r="H138">
        <v>16</v>
      </c>
      <c r="I138">
        <v>0</v>
      </c>
      <c r="J138">
        <v>0</v>
      </c>
      <c r="K138">
        <v>0</v>
      </c>
      <c r="L138">
        <v>0</v>
      </c>
    </row>
    <row r="139" spans="6:12" ht="12.75">
      <c r="F139" s="3">
        <f>AVERAGE(F133:F137)</f>
        <v>0.300964888440587</v>
      </c>
      <c r="H139">
        <v>13</v>
      </c>
      <c r="I139">
        <v>0</v>
      </c>
      <c r="J139">
        <v>0</v>
      </c>
      <c r="K139">
        <v>0</v>
      </c>
      <c r="L139">
        <v>0</v>
      </c>
    </row>
    <row r="140" spans="8:12" ht="12.75">
      <c r="H140">
        <v>8</v>
      </c>
      <c r="I140">
        <v>0</v>
      </c>
      <c r="J140">
        <v>0</v>
      </c>
      <c r="K140">
        <v>0</v>
      </c>
      <c r="L140">
        <v>0</v>
      </c>
    </row>
    <row r="141" spans="8:12" ht="12.75">
      <c r="H141">
        <v>15</v>
      </c>
      <c r="I141">
        <v>0</v>
      </c>
      <c r="J141">
        <v>0</v>
      </c>
      <c r="K141">
        <v>0</v>
      </c>
      <c r="L141">
        <v>0</v>
      </c>
    </row>
    <row r="142" spans="8:12" ht="12.75">
      <c r="H142">
        <v>14</v>
      </c>
      <c r="I142">
        <v>0</v>
      </c>
      <c r="J142">
        <v>0</v>
      </c>
      <c r="K142">
        <v>0</v>
      </c>
      <c r="L142">
        <v>0</v>
      </c>
    </row>
    <row r="144" spans="3:8" ht="12.75">
      <c r="C144" t="s">
        <v>11</v>
      </c>
      <c r="F144" s="2">
        <f>F139*H144</f>
        <v>1.2158981492999714</v>
      </c>
      <c r="G144" t="s">
        <v>12</v>
      </c>
      <c r="H144" s="2">
        <f>AVERAGE(H133:L142)</f>
        <v>4.04</v>
      </c>
    </row>
    <row r="148" spans="1:11" ht="12.75">
      <c r="A148" t="s">
        <v>14</v>
      </c>
      <c r="G148" t="s">
        <v>8</v>
      </c>
      <c r="K148" s="4">
        <v>37050</v>
      </c>
    </row>
    <row r="149" spans="7:11" ht="14.25">
      <c r="G149" t="s">
        <v>10</v>
      </c>
      <c r="K149" s="8">
        <v>0.375</v>
      </c>
    </row>
    <row r="151" spans="2:5" ht="12.75">
      <c r="B151" s="1" t="s">
        <v>0</v>
      </c>
      <c r="C151" s="1"/>
      <c r="E151" t="s">
        <v>6</v>
      </c>
    </row>
    <row r="152" spans="2:5" ht="12.75">
      <c r="B152" s="1" t="s">
        <v>1</v>
      </c>
      <c r="C152" s="1" t="s">
        <v>1</v>
      </c>
      <c r="D152" s="1" t="s">
        <v>4</v>
      </c>
      <c r="E152" t="s">
        <v>7</v>
      </c>
    </row>
    <row r="153" spans="2:5" ht="12.75">
      <c r="B153" s="1" t="s">
        <v>2</v>
      </c>
      <c r="C153" s="1" t="s">
        <v>3</v>
      </c>
      <c r="D153" s="1" t="s">
        <v>5</v>
      </c>
      <c r="E153" s="1" t="s">
        <v>3</v>
      </c>
    </row>
    <row r="154" spans="2:12" ht="12.75">
      <c r="B154">
        <v>8</v>
      </c>
      <c r="C154">
        <f>2.54*B154</f>
        <v>20.32</v>
      </c>
      <c r="D154">
        <v>266.8</v>
      </c>
      <c r="E154" s="2">
        <f>D154/36.33</f>
        <v>7.343793008532893</v>
      </c>
      <c r="F154" s="3">
        <f>E154/C154</f>
        <v>0.3614071362466975</v>
      </c>
      <c r="H154">
        <v>16</v>
      </c>
      <c r="I154">
        <v>9</v>
      </c>
      <c r="J154">
        <v>0</v>
      </c>
      <c r="K154">
        <v>0</v>
      </c>
      <c r="L154">
        <v>0</v>
      </c>
    </row>
    <row r="155" spans="2:12" ht="12.75">
      <c r="B155">
        <v>5.5</v>
      </c>
      <c r="C155">
        <f>2.54*B155</f>
        <v>13.97</v>
      </c>
      <c r="D155">
        <v>125.3</v>
      </c>
      <c r="E155" s="2">
        <f>D155/36.33</f>
        <v>3.448940269749518</v>
      </c>
      <c r="F155" s="3">
        <f>E155/C155</f>
        <v>0.2468819090729791</v>
      </c>
      <c r="H155">
        <v>19</v>
      </c>
      <c r="I155">
        <v>0</v>
      </c>
      <c r="J155">
        <v>0</v>
      </c>
      <c r="K155">
        <v>0</v>
      </c>
      <c r="L155">
        <v>0</v>
      </c>
    </row>
    <row r="156" spans="2:12" ht="12.75">
      <c r="B156">
        <v>5.5</v>
      </c>
      <c r="C156">
        <f>2.54*B156</f>
        <v>13.97</v>
      </c>
      <c r="D156">
        <v>135.9</v>
      </c>
      <c r="E156" s="2">
        <f>D156/36.33</f>
        <v>3.7407101568951284</v>
      </c>
      <c r="F156" s="3">
        <f>E156/C156</f>
        <v>0.26776736985648736</v>
      </c>
      <c r="H156">
        <v>13</v>
      </c>
      <c r="I156">
        <v>0</v>
      </c>
      <c r="J156">
        <v>0</v>
      </c>
      <c r="K156">
        <v>0</v>
      </c>
      <c r="L156">
        <v>0</v>
      </c>
    </row>
    <row r="157" spans="2:12" ht="12.75">
      <c r="B157">
        <v>7.5</v>
      </c>
      <c r="C157">
        <f>2.54*B157</f>
        <v>19.05</v>
      </c>
      <c r="D157">
        <v>195.6</v>
      </c>
      <c r="E157" s="2">
        <f>D157/36.33</f>
        <v>5.383980181668043</v>
      </c>
      <c r="F157" s="3">
        <f>E157/C157</f>
        <v>0.28262363158362425</v>
      </c>
      <c r="H157">
        <v>14</v>
      </c>
      <c r="I157">
        <v>0</v>
      </c>
      <c r="J157">
        <v>0</v>
      </c>
      <c r="K157">
        <v>0</v>
      </c>
      <c r="L157">
        <v>0</v>
      </c>
    </row>
    <row r="158" spans="2:12" ht="12.75">
      <c r="B158">
        <v>7.5</v>
      </c>
      <c r="C158">
        <f>2.54*B158</f>
        <v>19.05</v>
      </c>
      <c r="D158">
        <v>241.6</v>
      </c>
      <c r="E158" s="2">
        <f>D158/36.33</f>
        <v>6.650151390035783</v>
      </c>
      <c r="F158" s="3">
        <f>E158/C158</f>
        <v>0.349089311812902</v>
      </c>
      <c r="H158">
        <v>14</v>
      </c>
      <c r="I158">
        <v>0</v>
      </c>
      <c r="J158">
        <v>0</v>
      </c>
      <c r="K158">
        <v>0</v>
      </c>
      <c r="L158">
        <v>0</v>
      </c>
    </row>
    <row r="159" spans="6:12" ht="12.75">
      <c r="F159" s="3"/>
      <c r="H159">
        <v>13</v>
      </c>
      <c r="I159">
        <v>0</v>
      </c>
      <c r="J159">
        <v>0</v>
      </c>
      <c r="K159">
        <v>0</v>
      </c>
      <c r="L159">
        <v>0</v>
      </c>
    </row>
    <row r="160" spans="6:12" ht="12.75">
      <c r="F160" s="3">
        <f>AVERAGE(F154:F158)</f>
        <v>0.30155387171453807</v>
      </c>
      <c r="H160">
        <v>13</v>
      </c>
      <c r="I160">
        <v>0</v>
      </c>
      <c r="J160">
        <v>0</v>
      </c>
      <c r="K160">
        <v>0</v>
      </c>
      <c r="L160">
        <v>0</v>
      </c>
    </row>
    <row r="161" spans="8:12" ht="12.75">
      <c r="H161">
        <v>12</v>
      </c>
      <c r="I161">
        <v>0</v>
      </c>
      <c r="J161">
        <v>0</v>
      </c>
      <c r="K161">
        <v>0</v>
      </c>
      <c r="L161">
        <v>0</v>
      </c>
    </row>
    <row r="162" spans="8:12" ht="12.75">
      <c r="H162">
        <v>12</v>
      </c>
      <c r="I162">
        <v>0</v>
      </c>
      <c r="J162">
        <v>0</v>
      </c>
      <c r="K162">
        <v>0</v>
      </c>
      <c r="L162">
        <v>0</v>
      </c>
    </row>
    <row r="163" spans="8:12" ht="12.75">
      <c r="H163">
        <v>8</v>
      </c>
      <c r="I163">
        <v>0</v>
      </c>
      <c r="J163">
        <v>0</v>
      </c>
      <c r="K163">
        <v>0</v>
      </c>
      <c r="L163">
        <v>0</v>
      </c>
    </row>
    <row r="165" spans="3:8" ht="12.75">
      <c r="C165" t="s">
        <v>11</v>
      </c>
      <c r="F165" s="2">
        <f>F160*H165</f>
        <v>0.8624440731035788</v>
      </c>
      <c r="G165" t="s">
        <v>12</v>
      </c>
      <c r="H165" s="2">
        <f>AVERAGE(H154:L163)</f>
        <v>2.86</v>
      </c>
    </row>
    <row r="169" spans="1:11" ht="12.75">
      <c r="A169" t="s">
        <v>14</v>
      </c>
      <c r="G169" t="s">
        <v>8</v>
      </c>
      <c r="K169" s="4">
        <v>37051</v>
      </c>
    </row>
    <row r="170" spans="7:11" ht="14.25">
      <c r="G170" t="s">
        <v>10</v>
      </c>
      <c r="K170" s="8">
        <v>0.375</v>
      </c>
    </row>
    <row r="172" spans="2:5" ht="12.75">
      <c r="B172" s="1" t="s">
        <v>0</v>
      </c>
      <c r="C172" s="1"/>
      <c r="E172" t="s">
        <v>6</v>
      </c>
    </row>
    <row r="173" spans="2:5" ht="12.75">
      <c r="B173" s="1" t="s">
        <v>1</v>
      </c>
      <c r="C173" s="1" t="s">
        <v>1</v>
      </c>
      <c r="D173" s="1" t="s">
        <v>4</v>
      </c>
      <c r="E173" t="s">
        <v>7</v>
      </c>
    </row>
    <row r="174" spans="2:5" ht="12.75">
      <c r="B174" s="1" t="s">
        <v>2</v>
      </c>
      <c r="C174" s="1" t="s">
        <v>3</v>
      </c>
      <c r="D174" s="1" t="s">
        <v>5</v>
      </c>
      <c r="E174" s="1" t="s">
        <v>3</v>
      </c>
    </row>
    <row r="175" spans="2:12" ht="12.75">
      <c r="B175">
        <v>8</v>
      </c>
      <c r="C175">
        <f>2.54*B175</f>
        <v>20.32</v>
      </c>
      <c r="D175">
        <v>266.8</v>
      </c>
      <c r="E175" s="2">
        <f>D175/36.33</f>
        <v>7.343793008532893</v>
      </c>
      <c r="F175" s="3">
        <f>E175/C175</f>
        <v>0.3614071362466975</v>
      </c>
      <c r="H175">
        <v>18</v>
      </c>
      <c r="I175">
        <v>13</v>
      </c>
      <c r="J175">
        <v>0</v>
      </c>
      <c r="K175">
        <v>0</v>
      </c>
      <c r="L175">
        <v>0</v>
      </c>
    </row>
    <row r="176" spans="2:12" ht="12.75">
      <c r="B176">
        <v>5.5</v>
      </c>
      <c r="C176">
        <f>2.54*B176</f>
        <v>13.97</v>
      </c>
      <c r="D176">
        <v>125.3</v>
      </c>
      <c r="E176" s="2">
        <f>D176/36.33</f>
        <v>3.448940269749518</v>
      </c>
      <c r="F176" s="3">
        <f>E176/C176</f>
        <v>0.2468819090729791</v>
      </c>
      <c r="H176">
        <v>9</v>
      </c>
      <c r="I176">
        <v>12</v>
      </c>
      <c r="J176">
        <v>0</v>
      </c>
      <c r="K176">
        <v>0</v>
      </c>
      <c r="L176">
        <v>0</v>
      </c>
    </row>
    <row r="177" spans="2:12" ht="12.75">
      <c r="B177">
        <v>5.5</v>
      </c>
      <c r="C177">
        <f>2.54*B177</f>
        <v>13.97</v>
      </c>
      <c r="D177">
        <v>135.9</v>
      </c>
      <c r="E177" s="2">
        <f>D177/36.33</f>
        <v>3.7407101568951284</v>
      </c>
      <c r="F177" s="3">
        <f>E177/C177</f>
        <v>0.26776736985648736</v>
      </c>
      <c r="H177">
        <v>18</v>
      </c>
      <c r="I177">
        <v>8</v>
      </c>
      <c r="J177">
        <v>0</v>
      </c>
      <c r="K177">
        <v>0</v>
      </c>
      <c r="L177">
        <v>0</v>
      </c>
    </row>
    <row r="178" spans="2:12" ht="12.75">
      <c r="B178">
        <v>7.5</v>
      </c>
      <c r="C178">
        <f>2.54*B178</f>
        <v>19.05</v>
      </c>
      <c r="D178">
        <v>195.6</v>
      </c>
      <c r="E178" s="2">
        <f>D178/36.33</f>
        <v>5.383980181668043</v>
      </c>
      <c r="F178" s="3">
        <f>E178/C178</f>
        <v>0.28262363158362425</v>
      </c>
      <c r="H178">
        <v>9</v>
      </c>
      <c r="I178">
        <v>0</v>
      </c>
      <c r="J178">
        <v>0</v>
      </c>
      <c r="K178">
        <v>0</v>
      </c>
      <c r="L178">
        <v>0</v>
      </c>
    </row>
    <row r="179" spans="2:12" ht="12.75">
      <c r="B179">
        <v>7.5</v>
      </c>
      <c r="C179">
        <f>2.54*B179</f>
        <v>19.05</v>
      </c>
      <c r="D179">
        <v>241.6</v>
      </c>
      <c r="E179" s="2">
        <f>D179/36.33</f>
        <v>6.650151390035783</v>
      </c>
      <c r="F179" s="3">
        <f>E179/C179</f>
        <v>0.349089311812902</v>
      </c>
      <c r="H179">
        <v>15</v>
      </c>
      <c r="I179">
        <v>0</v>
      </c>
      <c r="J179">
        <v>0</v>
      </c>
      <c r="K179">
        <v>0</v>
      </c>
      <c r="L179">
        <v>0</v>
      </c>
    </row>
    <row r="180" spans="6:12" ht="12.75">
      <c r="F180" s="3"/>
      <c r="H180">
        <v>10</v>
      </c>
      <c r="I180">
        <v>0</v>
      </c>
      <c r="J180">
        <v>0</v>
      </c>
      <c r="K180">
        <v>0</v>
      </c>
      <c r="L180">
        <v>0</v>
      </c>
    </row>
    <row r="181" spans="6:12" ht="12.75">
      <c r="F181" s="3">
        <f>AVERAGE(F175:F179)</f>
        <v>0.30155387171453807</v>
      </c>
      <c r="H181">
        <v>0</v>
      </c>
      <c r="I181">
        <v>0</v>
      </c>
      <c r="J181">
        <v>0</v>
      </c>
      <c r="K181">
        <v>0</v>
      </c>
      <c r="L181">
        <v>0</v>
      </c>
    </row>
    <row r="182" spans="8:12" ht="12.75">
      <c r="H182">
        <v>0</v>
      </c>
      <c r="I182">
        <v>0</v>
      </c>
      <c r="J182">
        <v>0</v>
      </c>
      <c r="K182">
        <v>0</v>
      </c>
      <c r="L182">
        <v>0</v>
      </c>
    </row>
    <row r="183" spans="8:12" ht="12.75">
      <c r="H183">
        <v>0</v>
      </c>
      <c r="I183">
        <v>0</v>
      </c>
      <c r="J183">
        <v>0</v>
      </c>
      <c r="K183">
        <v>0</v>
      </c>
      <c r="L183">
        <v>0</v>
      </c>
    </row>
    <row r="184" spans="8:12" ht="12.75">
      <c r="H184">
        <v>0</v>
      </c>
      <c r="I184">
        <v>0</v>
      </c>
      <c r="J184">
        <v>0</v>
      </c>
      <c r="K184">
        <v>0</v>
      </c>
      <c r="L184">
        <v>0</v>
      </c>
    </row>
    <row r="186" spans="3:8" ht="12.75">
      <c r="C186" t="s">
        <v>11</v>
      </c>
      <c r="F186" s="2">
        <f>F181*H186</f>
        <v>0.6754806726405653</v>
      </c>
      <c r="G186" t="s">
        <v>12</v>
      </c>
      <c r="H186" s="2">
        <f>AVERAGE(H175:L184)</f>
        <v>2.24</v>
      </c>
    </row>
    <row r="190" spans="1:11" ht="12.75">
      <c r="A190" t="s">
        <v>14</v>
      </c>
      <c r="G190" t="s">
        <v>8</v>
      </c>
      <c r="K190" s="4">
        <v>37051</v>
      </c>
    </row>
    <row r="191" spans="7:11" ht="14.25">
      <c r="G191" t="s">
        <v>10</v>
      </c>
      <c r="K191" s="8">
        <v>0.375</v>
      </c>
    </row>
    <row r="193" spans="2:5" ht="12.75">
      <c r="B193" s="1" t="s">
        <v>0</v>
      </c>
      <c r="C193" s="1"/>
      <c r="E193" t="s">
        <v>6</v>
      </c>
    </row>
    <row r="194" spans="2:5" ht="12.75">
      <c r="B194" s="1" t="s">
        <v>1</v>
      </c>
      <c r="C194" s="1" t="s">
        <v>1</v>
      </c>
      <c r="D194" s="1" t="s">
        <v>4</v>
      </c>
      <c r="E194" t="s">
        <v>7</v>
      </c>
    </row>
    <row r="195" spans="2:5" ht="12.75">
      <c r="B195" s="1" t="s">
        <v>2</v>
      </c>
      <c r="C195" s="1" t="s">
        <v>3</v>
      </c>
      <c r="D195" s="1" t="s">
        <v>5</v>
      </c>
      <c r="E195" s="1" t="s">
        <v>3</v>
      </c>
    </row>
    <row r="196" spans="2:12" ht="12.75">
      <c r="B196">
        <v>8</v>
      </c>
      <c r="C196">
        <f>2.54*B196</f>
        <v>20.32</v>
      </c>
      <c r="D196">
        <v>266.8</v>
      </c>
      <c r="E196" s="2">
        <f>D196/36.33</f>
        <v>7.343793008532893</v>
      </c>
      <c r="F196" s="3">
        <f>E196/C196</f>
        <v>0.3614071362466975</v>
      </c>
      <c r="H196">
        <v>15</v>
      </c>
      <c r="I196">
        <v>0</v>
      </c>
      <c r="J196">
        <v>0</v>
      </c>
      <c r="K196">
        <v>0</v>
      </c>
      <c r="L196">
        <v>0</v>
      </c>
    </row>
    <row r="197" spans="2:12" ht="12.75">
      <c r="B197">
        <v>5.5</v>
      </c>
      <c r="C197">
        <f>2.54*B197</f>
        <v>13.97</v>
      </c>
      <c r="D197">
        <v>125.3</v>
      </c>
      <c r="E197" s="2">
        <f>D197/36.33</f>
        <v>3.448940269749518</v>
      </c>
      <c r="F197" s="3">
        <f>E197/C197</f>
        <v>0.2468819090729791</v>
      </c>
      <c r="H197">
        <v>7</v>
      </c>
      <c r="I197">
        <v>0</v>
      </c>
      <c r="J197">
        <v>0</v>
      </c>
      <c r="K197">
        <v>0</v>
      </c>
      <c r="L197">
        <v>0</v>
      </c>
    </row>
    <row r="198" spans="2:12" ht="12.75">
      <c r="B198">
        <v>5.5</v>
      </c>
      <c r="C198">
        <f>2.54*B198</f>
        <v>13.97</v>
      </c>
      <c r="D198">
        <v>135.9</v>
      </c>
      <c r="E198" s="2">
        <f>D198/36.33</f>
        <v>3.7407101568951284</v>
      </c>
      <c r="F198" s="3">
        <f>E198/C198</f>
        <v>0.26776736985648736</v>
      </c>
      <c r="H198">
        <v>6</v>
      </c>
      <c r="I198">
        <v>0</v>
      </c>
      <c r="J198">
        <v>0</v>
      </c>
      <c r="K198">
        <v>0</v>
      </c>
      <c r="L198">
        <v>0</v>
      </c>
    </row>
    <row r="199" spans="2:12" ht="12.75">
      <c r="B199">
        <v>7.5</v>
      </c>
      <c r="C199">
        <f>2.54*B199</f>
        <v>19.05</v>
      </c>
      <c r="D199">
        <v>195.6</v>
      </c>
      <c r="E199" s="2">
        <f>D199/36.33</f>
        <v>5.383980181668043</v>
      </c>
      <c r="F199" s="3">
        <f>E199/C199</f>
        <v>0.28262363158362425</v>
      </c>
      <c r="H199">
        <v>9</v>
      </c>
      <c r="I199">
        <v>0</v>
      </c>
      <c r="J199">
        <v>0</v>
      </c>
      <c r="K199">
        <v>0</v>
      </c>
      <c r="L199">
        <v>0</v>
      </c>
    </row>
    <row r="200" spans="2:12" ht="12.75">
      <c r="B200">
        <v>7.5</v>
      </c>
      <c r="C200">
        <f>2.54*B200</f>
        <v>19.05</v>
      </c>
      <c r="D200">
        <v>241.6</v>
      </c>
      <c r="E200" s="2">
        <f>D200/36.33</f>
        <v>6.650151390035783</v>
      </c>
      <c r="F200" s="3">
        <f>E200/C200</f>
        <v>0.349089311812902</v>
      </c>
      <c r="H200">
        <v>0</v>
      </c>
      <c r="I200">
        <v>0</v>
      </c>
      <c r="J200">
        <v>0</v>
      </c>
      <c r="K200">
        <v>0</v>
      </c>
      <c r="L200">
        <v>0</v>
      </c>
    </row>
    <row r="201" spans="6:12" ht="12.75">
      <c r="F201" s="3"/>
      <c r="H201">
        <v>0</v>
      </c>
      <c r="I201">
        <v>0</v>
      </c>
      <c r="J201">
        <v>0</v>
      </c>
      <c r="K201">
        <v>0</v>
      </c>
      <c r="L201">
        <v>0</v>
      </c>
    </row>
    <row r="202" spans="6:12" ht="12.75">
      <c r="F202" s="3">
        <f>AVERAGE(F196:F200)</f>
        <v>0.30155387171453807</v>
      </c>
      <c r="H202">
        <v>0</v>
      </c>
      <c r="I202">
        <v>0</v>
      </c>
      <c r="J202">
        <v>0</v>
      </c>
      <c r="K202">
        <v>0</v>
      </c>
      <c r="L202">
        <v>0</v>
      </c>
    </row>
    <row r="203" spans="8:12" ht="12.75">
      <c r="H203">
        <v>0</v>
      </c>
      <c r="I203">
        <v>0</v>
      </c>
      <c r="J203">
        <v>0</v>
      </c>
      <c r="K203">
        <v>0</v>
      </c>
      <c r="L203">
        <v>0</v>
      </c>
    </row>
    <row r="204" spans="8:12" ht="12.75">
      <c r="H204">
        <v>0</v>
      </c>
      <c r="I204">
        <v>0</v>
      </c>
      <c r="J204">
        <v>0</v>
      </c>
      <c r="K204">
        <v>0</v>
      </c>
      <c r="L204">
        <v>0</v>
      </c>
    </row>
    <row r="205" spans="8:12" ht="12.75">
      <c r="H205">
        <v>0</v>
      </c>
      <c r="I205">
        <v>0</v>
      </c>
      <c r="J205">
        <v>0</v>
      </c>
      <c r="K205">
        <v>0</v>
      </c>
      <c r="L205">
        <v>0</v>
      </c>
    </row>
    <row r="207" spans="3:8" ht="12.75">
      <c r="C207" t="s">
        <v>11</v>
      </c>
      <c r="F207" s="2">
        <f>F202*H207</f>
        <v>0.22314986506875817</v>
      </c>
      <c r="G207" t="s">
        <v>12</v>
      </c>
      <c r="H207" s="2">
        <f>AVERAGE(H196:L205)</f>
        <v>0.74</v>
      </c>
    </row>
    <row r="211" spans="1:11" ht="12.75">
      <c r="A211" t="s">
        <v>14</v>
      </c>
      <c r="G211" t="s">
        <v>8</v>
      </c>
      <c r="K211" s="4">
        <v>37052</v>
      </c>
    </row>
    <row r="212" spans="7:11" ht="14.25">
      <c r="G212" t="s">
        <v>10</v>
      </c>
      <c r="K212" s="8">
        <v>0.375</v>
      </c>
    </row>
    <row r="214" spans="2:5" ht="12.75">
      <c r="B214" s="1" t="s">
        <v>0</v>
      </c>
      <c r="C214" s="1"/>
      <c r="E214" t="s">
        <v>6</v>
      </c>
    </row>
    <row r="215" spans="2:5" ht="12.75">
      <c r="B215" s="1" t="s">
        <v>1</v>
      </c>
      <c r="C215" s="1" t="s">
        <v>1</v>
      </c>
      <c r="D215" s="1" t="s">
        <v>4</v>
      </c>
      <c r="E215" t="s">
        <v>7</v>
      </c>
    </row>
    <row r="216" spans="2:5" ht="12.75">
      <c r="B216" s="1" t="s">
        <v>2</v>
      </c>
      <c r="C216" s="1" t="s">
        <v>3</v>
      </c>
      <c r="D216" s="1" t="s">
        <v>5</v>
      </c>
      <c r="E216" s="1" t="s">
        <v>3</v>
      </c>
    </row>
    <row r="217" spans="2:12" ht="12.75">
      <c r="B217">
        <v>0</v>
      </c>
      <c r="C217">
        <v>0</v>
      </c>
      <c r="D217">
        <v>0</v>
      </c>
      <c r="E217">
        <v>0</v>
      </c>
      <c r="F217">
        <v>0</v>
      </c>
      <c r="H217">
        <v>0</v>
      </c>
      <c r="I217">
        <v>0</v>
      </c>
      <c r="J217">
        <v>0</v>
      </c>
      <c r="K217">
        <v>0</v>
      </c>
      <c r="L217">
        <v>0</v>
      </c>
    </row>
    <row r="218" spans="2:12" ht="12.75">
      <c r="B218">
        <v>0</v>
      </c>
      <c r="C218">
        <v>0</v>
      </c>
      <c r="D218">
        <v>0</v>
      </c>
      <c r="E218">
        <v>0</v>
      </c>
      <c r="F218">
        <v>0</v>
      </c>
      <c r="H218">
        <v>0</v>
      </c>
      <c r="I218">
        <v>0</v>
      </c>
      <c r="J218">
        <v>0</v>
      </c>
      <c r="K218">
        <v>0</v>
      </c>
      <c r="L218">
        <v>0</v>
      </c>
    </row>
    <row r="219" spans="2:12" ht="12.75">
      <c r="B219">
        <v>0</v>
      </c>
      <c r="C219">
        <v>0</v>
      </c>
      <c r="D219">
        <v>0</v>
      </c>
      <c r="E219">
        <v>0</v>
      </c>
      <c r="F219">
        <v>0</v>
      </c>
      <c r="H219">
        <v>0</v>
      </c>
      <c r="I219">
        <v>0</v>
      </c>
      <c r="J219">
        <v>0</v>
      </c>
      <c r="K219">
        <v>0</v>
      </c>
      <c r="L219">
        <v>0</v>
      </c>
    </row>
    <row r="220" spans="2:12" ht="12.75">
      <c r="B220">
        <v>0</v>
      </c>
      <c r="C220">
        <v>0</v>
      </c>
      <c r="D220">
        <v>0</v>
      </c>
      <c r="E220">
        <v>0</v>
      </c>
      <c r="F220">
        <v>0</v>
      </c>
      <c r="H220">
        <v>0</v>
      </c>
      <c r="I220">
        <v>0</v>
      </c>
      <c r="J220">
        <v>0</v>
      </c>
      <c r="K220">
        <v>0</v>
      </c>
      <c r="L220">
        <v>0</v>
      </c>
    </row>
    <row r="221" spans="2:12" ht="12.75">
      <c r="B221">
        <v>0</v>
      </c>
      <c r="C221">
        <v>0</v>
      </c>
      <c r="D221">
        <v>0</v>
      </c>
      <c r="E221">
        <v>0</v>
      </c>
      <c r="F221">
        <v>0</v>
      </c>
      <c r="H221">
        <v>0</v>
      </c>
      <c r="I221">
        <v>0</v>
      </c>
      <c r="J221">
        <v>0</v>
      </c>
      <c r="K221">
        <v>0</v>
      </c>
      <c r="L221">
        <v>0</v>
      </c>
    </row>
    <row r="222" spans="6:12" ht="12.75">
      <c r="F222" s="3"/>
      <c r="H222">
        <v>0</v>
      </c>
      <c r="I222">
        <v>0</v>
      </c>
      <c r="J222">
        <v>0</v>
      </c>
      <c r="K222">
        <v>0</v>
      </c>
      <c r="L222">
        <v>0</v>
      </c>
    </row>
    <row r="223" spans="6:12" ht="12.75">
      <c r="F223" s="3">
        <f>AVERAGE(F217:F221)</f>
        <v>0</v>
      </c>
      <c r="H223">
        <v>0</v>
      </c>
      <c r="I223">
        <v>0</v>
      </c>
      <c r="J223">
        <v>0</v>
      </c>
      <c r="K223">
        <v>0</v>
      </c>
      <c r="L223">
        <v>0</v>
      </c>
    </row>
    <row r="224" spans="8:12" ht="12.75">
      <c r="H224">
        <v>0</v>
      </c>
      <c r="I224">
        <v>0</v>
      </c>
      <c r="J224">
        <v>0</v>
      </c>
      <c r="K224">
        <v>0</v>
      </c>
      <c r="L224">
        <v>0</v>
      </c>
    </row>
    <row r="225" spans="8:12" ht="12.75">
      <c r="H225">
        <v>0</v>
      </c>
      <c r="I225">
        <v>0</v>
      </c>
      <c r="J225">
        <v>0</v>
      </c>
      <c r="K225">
        <v>0</v>
      </c>
      <c r="L225">
        <v>0</v>
      </c>
    </row>
    <row r="226" spans="8:12" ht="12.75">
      <c r="H226">
        <v>0</v>
      </c>
      <c r="I226">
        <v>0</v>
      </c>
      <c r="J226">
        <v>0</v>
      </c>
      <c r="K226">
        <v>0</v>
      </c>
      <c r="L226">
        <v>0</v>
      </c>
    </row>
    <row r="228" spans="3:8" ht="12.75">
      <c r="C228" t="s">
        <v>11</v>
      </c>
      <c r="F228" s="2">
        <f>F223*H228</f>
        <v>0</v>
      </c>
      <c r="G228" t="s">
        <v>12</v>
      </c>
      <c r="H228" s="2">
        <f>AVERAGE(H217:L226)</f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Water &amp; Enviromental Research Center - UAF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Compaq</dc:creator>
  <cp:keywords/>
  <dc:description/>
  <cp:lastModifiedBy>Hansel</cp:lastModifiedBy>
  <dcterms:created xsi:type="dcterms:W3CDTF">2001-04-29T05:47:44Z</dcterms:created>
  <dcterms:modified xsi:type="dcterms:W3CDTF">2002-04-11T01:05:42Z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