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9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5" windowWidth="12120" windowHeight="8625" tabRatio="911" activeTab="1"/>
  </bookViews>
  <sheets>
    <sheet name="Resolute, Pit" sheetId="1" r:id="rId1"/>
    <sheet name="2000Ablation" sheetId="2" r:id="rId2"/>
    <sheet name="Imnaviat" sheetId="3" r:id="rId3"/>
    <sheet name="Mauze Shrub" sheetId="4" r:id="rId4"/>
    <sheet name="Mauze Tuss" sheetId="5" r:id="rId5"/>
    <sheet name="Mauze" sheetId="6" r:id="rId6"/>
    <sheet name="Niag Shrub" sheetId="7" r:id="rId7"/>
    <sheet name="Niag. Tuss" sheetId="8" r:id="rId8"/>
    <sheet name="Niagara" sheetId="9" r:id="rId9"/>
    <sheet name="CPCRW" sheetId="10" r:id="rId10"/>
    <sheet name="F.B." sheetId="11" r:id="rId11"/>
    <sheet name="Put River" sheetId="12" r:id="rId12"/>
    <sheet name="Barrow" sheetId="13" r:id="rId13"/>
    <sheet name="Council" sheetId="14" r:id="rId14"/>
  </sheets>
  <externalReferences>
    <externalReference r:id="rId17"/>
    <externalReference r:id="rId18"/>
  </externalReferences>
  <definedNames/>
  <calcPr fullCalcOnLoad="1"/>
</workbook>
</file>

<file path=xl/comments14.xml><?xml version="1.0" encoding="utf-8"?>
<comments xmlns="http://schemas.openxmlformats.org/spreadsheetml/2006/main">
  <authors>
    <author>Larry Hinzman</author>
  </authors>
  <commentList>
    <comment ref="F28" authorId="0">
      <text>
        <r>
          <rPr>
            <b/>
            <sz val="8"/>
            <rFont val="Tahoma"/>
            <family val="0"/>
          </rPr>
          <t>Jeremy Kasper:</t>
        </r>
        <r>
          <rPr>
            <sz val="8"/>
            <rFont val="Tahoma"/>
            <family val="0"/>
          </rPr>
          <t xml:space="preserve">
Interpolated</t>
        </r>
      </text>
    </comment>
    <comment ref="F10" authorId="0">
      <text>
        <r>
          <rPr>
            <b/>
            <sz val="8"/>
            <rFont val="Tahoma"/>
            <family val="0"/>
          </rPr>
          <t>Jeremy Kasper:</t>
        </r>
        <r>
          <rPr>
            <sz val="8"/>
            <rFont val="Tahoma"/>
            <family val="0"/>
          </rPr>
          <t xml:space="preserve">
Interpolated</t>
        </r>
      </text>
    </comment>
  </commentList>
</comments>
</file>

<file path=xl/comments6.xml><?xml version="1.0" encoding="utf-8"?>
<comments xmlns="http://schemas.openxmlformats.org/spreadsheetml/2006/main">
  <authors>
    <author>Larry Hinzman</author>
  </authors>
  <commentList>
    <comment ref="G6" authorId="0">
      <text>
        <r>
          <rPr>
            <sz val="8"/>
            <rFont val="Tahoma"/>
            <family val="0"/>
          </rPr>
          <t xml:space="preserve">Jeremy Kasper:
Interpolated
</t>
        </r>
      </text>
    </comment>
  </commentList>
</comments>
</file>

<file path=xl/comments9.xml><?xml version="1.0" encoding="utf-8"?>
<comments xmlns="http://schemas.openxmlformats.org/spreadsheetml/2006/main">
  <authors>
    <author>Larry Hinzman</author>
  </authors>
  <commentList>
    <comment ref="G5" authorId="0">
      <text>
        <r>
          <rPr>
            <b/>
            <sz val="8"/>
            <rFont val="Tahoma"/>
            <family val="0"/>
          </rPr>
          <t>Jeremy Kasper:
Interpolated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<sst xmlns="http://schemas.openxmlformats.org/spreadsheetml/2006/main" count="298" uniqueCount="39">
  <si>
    <t>Date</t>
  </si>
  <si>
    <t>Average SWE Imnavait Transect [cm]</t>
  </si>
  <si>
    <t xml:space="preserve">Imnaviat </t>
  </si>
  <si>
    <t>Site</t>
  </si>
  <si>
    <t>Daily SWE</t>
  </si>
  <si>
    <t>Mauze G. Shrub</t>
  </si>
  <si>
    <t>Mauze G. Tussok</t>
  </si>
  <si>
    <t>Niag Ck Shrub</t>
  </si>
  <si>
    <t>Niag Ck Tussock</t>
  </si>
  <si>
    <t>SWE</t>
  </si>
  <si>
    <t>DATE</t>
  </si>
  <si>
    <t>INCHES</t>
  </si>
  <si>
    <t>wt</t>
  </si>
  <si>
    <t>CPCRW</t>
  </si>
  <si>
    <t>Tree</t>
  </si>
  <si>
    <t>Shrub</t>
  </si>
  <si>
    <t>Water Equivalent</t>
  </si>
  <si>
    <t>CPCRW Snow Surveys - 2000</t>
  </si>
  <si>
    <t>Wyoming Snow Gauge</t>
  </si>
  <si>
    <t>Bad data above.</t>
  </si>
  <si>
    <t>Good data above.</t>
  </si>
  <si>
    <t>mixed inches and cm.</t>
  </si>
  <si>
    <t>B. Hill</t>
  </si>
  <si>
    <t>Ablation</t>
  </si>
  <si>
    <t>Ablation Curve</t>
  </si>
  <si>
    <t>swe</t>
  </si>
  <si>
    <t>cm</t>
  </si>
  <si>
    <t>West Dock</t>
  </si>
  <si>
    <t>Betty Pingo</t>
  </si>
  <si>
    <t>Franklin Bluffs</t>
  </si>
  <si>
    <t xml:space="preserve">Sagwon </t>
  </si>
  <si>
    <t xml:space="preserve">Average SWE </t>
  </si>
  <si>
    <t>Average</t>
  </si>
  <si>
    <t>Melsing Creek (avg)</t>
  </si>
  <si>
    <t>Unit</t>
  </si>
  <si>
    <t>mm</t>
  </si>
  <si>
    <t>Day of Year (2000)</t>
  </si>
  <si>
    <t>Standard Deviation</t>
  </si>
  <si>
    <t>Note:  Need to get a good density from Rob in order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</si>
</sst>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00"/>
    <numFmt numFmtId="166" formatCode="m/d"/>
  </numFmts>
  <fonts count="10">
    <font>
      <sz val="10"/>
      <name val="Arial"/>
      <family val="0"/>
    </font>
    <font>
      <sz val="9.5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5.5"/>
      <name val="Arial"/>
      <family val="2"/>
    </font>
    <font>
      <b/>
      <sz val="18"/>
      <name val="Arial"/>
      <family val="2"/>
    </font>
    <font>
      <b/>
      <sz val="16.75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65" fontId="0" fillId="0" borderId="0" xfId="0" applyNumberFormat="1" applyAlignment="1">
      <alignment/>
    </xf>
    <xf numFmtId="14" fontId="0" fillId="0" borderId="3" xfId="0" applyNumberFormat="1" applyBorder="1" applyAlignment="1">
      <alignment/>
    </xf>
    <xf numFmtId="165" fontId="0" fillId="0" borderId="3" xfId="0" applyNumberFormat="1" applyBorder="1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Northern Alaskan and Resolute Snowpack Ablation</a:t>
            </a:r>
          </a:p>
        </c:rich>
      </c:tx>
      <c:layout>
        <c:manualLayout>
          <c:xMode val="factor"/>
          <c:yMode val="factor"/>
          <c:x val="0.044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875"/>
          <c:w val="0.9645"/>
          <c:h val="0.823"/>
        </c:manualLayout>
      </c:layout>
      <c:scatterChart>
        <c:scatterStyle val="smooth"/>
        <c:varyColors val="0"/>
        <c:ser>
          <c:idx val="0"/>
          <c:order val="0"/>
          <c:tx>
            <c:v>Imnavait Creek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Imnaviat!$A$3:$A$16</c:f>
              <c:strCache>
                <c:ptCount val="14"/>
                <c:pt idx="0">
                  <c:v>36664</c:v>
                </c:pt>
                <c:pt idx="1">
                  <c:v>36665</c:v>
                </c:pt>
                <c:pt idx="2">
                  <c:v>36666</c:v>
                </c:pt>
                <c:pt idx="3">
                  <c:v>36676</c:v>
                </c:pt>
                <c:pt idx="4">
                  <c:v>36677</c:v>
                </c:pt>
                <c:pt idx="5">
                  <c:v>36678</c:v>
                </c:pt>
                <c:pt idx="6">
                  <c:v>36679</c:v>
                </c:pt>
                <c:pt idx="7">
                  <c:v>36680</c:v>
                </c:pt>
                <c:pt idx="8">
                  <c:v>36681</c:v>
                </c:pt>
                <c:pt idx="9">
                  <c:v>36682</c:v>
                </c:pt>
                <c:pt idx="10">
                  <c:v>36683</c:v>
                </c:pt>
                <c:pt idx="11">
                  <c:v>36684</c:v>
                </c:pt>
                <c:pt idx="12">
                  <c:v>36685</c:v>
                </c:pt>
                <c:pt idx="13">
                  <c:v>36686</c:v>
                </c:pt>
              </c:strCache>
            </c:strRef>
          </c:xVal>
          <c:yVal>
            <c:numRef>
              <c:f>Imnaviat!$B$3:$B$16</c:f>
              <c:numCache>
                <c:ptCount val="14"/>
                <c:pt idx="0">
                  <c:v>11.240926777077071</c:v>
                </c:pt>
                <c:pt idx="1">
                  <c:v>10.720167491620611</c:v>
                </c:pt>
                <c:pt idx="2">
                  <c:v>10.221820516634155</c:v>
                </c:pt>
                <c:pt idx="3">
                  <c:v>9.208826971766188</c:v>
                </c:pt>
                <c:pt idx="4">
                  <c:v>9.518102678904716</c:v>
                </c:pt>
                <c:pt idx="5">
                  <c:v>9.27183764381144</c:v>
                </c:pt>
                <c:pt idx="6">
                  <c:v>8.03119233920632</c:v>
                </c:pt>
                <c:pt idx="7">
                  <c:v>7.540665834309892</c:v>
                </c:pt>
                <c:pt idx="8">
                  <c:v>7.292703075699361</c:v>
                </c:pt>
                <c:pt idx="9">
                  <c:v>6.358075120105138</c:v>
                </c:pt>
                <c:pt idx="10">
                  <c:v>3.906166456927326</c:v>
                </c:pt>
                <c:pt idx="11">
                  <c:v>0.21659425445138533</c:v>
                </c:pt>
                <c:pt idx="12">
                  <c:v>0.011096831038907115</c:v>
                </c:pt>
                <c:pt idx="13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CPCRW!$A$1</c:f>
              <c:strCache>
                <c:ptCount val="1"/>
                <c:pt idx="0">
                  <c:v>CPCRW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CPCRW!$B$4:$B$17</c:f>
              <c:strCache>
                <c:ptCount val="14"/>
                <c:pt idx="0">
                  <c:v>36601</c:v>
                </c:pt>
                <c:pt idx="1">
                  <c:v>36620</c:v>
                </c:pt>
                <c:pt idx="2">
                  <c:v>36626</c:v>
                </c:pt>
                <c:pt idx="3">
                  <c:v>36628</c:v>
                </c:pt>
                <c:pt idx="4">
                  <c:v>36630</c:v>
                </c:pt>
                <c:pt idx="5">
                  <c:v>36633</c:v>
                </c:pt>
                <c:pt idx="6">
                  <c:v>36634</c:v>
                </c:pt>
                <c:pt idx="7">
                  <c:v>36636</c:v>
                </c:pt>
                <c:pt idx="8">
                  <c:v>36638</c:v>
                </c:pt>
                <c:pt idx="9">
                  <c:v>36642</c:v>
                </c:pt>
                <c:pt idx="10">
                  <c:v>36644</c:v>
                </c:pt>
                <c:pt idx="11">
                  <c:v>36645</c:v>
                </c:pt>
                <c:pt idx="12">
                  <c:v>36647</c:v>
                </c:pt>
                <c:pt idx="13">
                  <c:v>36648</c:v>
                </c:pt>
              </c:strCache>
            </c:strRef>
          </c:xVal>
          <c:yVal>
            <c:numRef>
              <c:f>CPCRW!$F$4:$F$17</c:f>
              <c:numCache>
                <c:ptCount val="14"/>
                <c:pt idx="0">
                  <c:v>21.84</c:v>
                </c:pt>
                <c:pt idx="1">
                  <c:v>19.28</c:v>
                </c:pt>
                <c:pt idx="2">
                  <c:v>16.62</c:v>
                </c:pt>
                <c:pt idx="3">
                  <c:v>14.16</c:v>
                </c:pt>
                <c:pt idx="4">
                  <c:v>13.41</c:v>
                </c:pt>
                <c:pt idx="5">
                  <c:v>12.39</c:v>
                </c:pt>
                <c:pt idx="6">
                  <c:v>13.68</c:v>
                </c:pt>
                <c:pt idx="7">
                  <c:v>15.56</c:v>
                </c:pt>
                <c:pt idx="8">
                  <c:v>12.13</c:v>
                </c:pt>
                <c:pt idx="9">
                  <c:v>11</c:v>
                </c:pt>
                <c:pt idx="10">
                  <c:v>6.1</c:v>
                </c:pt>
                <c:pt idx="11">
                  <c:v>6.96</c:v>
                </c:pt>
                <c:pt idx="12">
                  <c:v>2.64</c:v>
                </c:pt>
                <c:pt idx="13">
                  <c:v>0</c:v>
                </c:pt>
              </c:numCache>
            </c:numRef>
          </c:yVal>
          <c:smooth val="1"/>
        </c:ser>
        <c:ser>
          <c:idx val="9"/>
          <c:order val="2"/>
          <c:tx>
            <c:v>Resolute</c:v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'[2]Ablation curve'!$I$3:$I$17</c:f>
              <c:numCache>
                <c:ptCount val="15"/>
                <c:pt idx="0">
                  <c:v>36678</c:v>
                </c:pt>
                <c:pt idx="1">
                  <c:v>36682</c:v>
                </c:pt>
                <c:pt idx="2">
                  <c:v>36684</c:v>
                </c:pt>
                <c:pt idx="3">
                  <c:v>36685</c:v>
                </c:pt>
                <c:pt idx="4">
                  <c:v>36686</c:v>
                </c:pt>
                <c:pt idx="5">
                  <c:v>36687</c:v>
                </c:pt>
                <c:pt idx="6">
                  <c:v>36688</c:v>
                </c:pt>
                <c:pt idx="7">
                  <c:v>36689</c:v>
                </c:pt>
                <c:pt idx="8">
                  <c:v>36690</c:v>
                </c:pt>
                <c:pt idx="9">
                  <c:v>36691</c:v>
                </c:pt>
                <c:pt idx="10">
                  <c:v>36692</c:v>
                </c:pt>
                <c:pt idx="11">
                  <c:v>36693</c:v>
                </c:pt>
                <c:pt idx="12">
                  <c:v>36694</c:v>
                </c:pt>
                <c:pt idx="13">
                  <c:v>36696</c:v>
                </c:pt>
                <c:pt idx="14">
                  <c:v>36697</c:v>
                </c:pt>
              </c:numCache>
            </c:numRef>
          </c:xVal>
          <c:yVal>
            <c:numRef>
              <c:f>'[2]Ablation curve'!$H$3:$H$17</c:f>
              <c:numCache>
                <c:ptCount val="15"/>
                <c:pt idx="0">
                  <c:v>15.4</c:v>
                </c:pt>
                <c:pt idx="1">
                  <c:v>15.0685217</c:v>
                </c:pt>
                <c:pt idx="2">
                  <c:v>15.083552899999999</c:v>
                </c:pt>
                <c:pt idx="3">
                  <c:v>15.0825521</c:v>
                </c:pt>
                <c:pt idx="4">
                  <c:v>14.6137362</c:v>
                </c:pt>
                <c:pt idx="5">
                  <c:v>14.0027703</c:v>
                </c:pt>
                <c:pt idx="6">
                  <c:v>13.4317026</c:v>
                </c:pt>
                <c:pt idx="7">
                  <c:v>12.5456352</c:v>
                </c:pt>
                <c:pt idx="8">
                  <c:v>11.064267</c:v>
                </c:pt>
                <c:pt idx="9">
                  <c:v>10.8488639</c:v>
                </c:pt>
                <c:pt idx="10">
                  <c:v>10.590076999999999</c:v>
                </c:pt>
                <c:pt idx="11">
                  <c:v>10.20139</c:v>
                </c:pt>
                <c:pt idx="12">
                  <c:v>8.6488581</c:v>
                </c:pt>
                <c:pt idx="13">
                  <c:v>6.0687581999999995</c:v>
                </c:pt>
                <c:pt idx="14">
                  <c:v>0</c:v>
                </c:pt>
              </c:numCache>
            </c:numRef>
          </c:yVal>
          <c:smooth val="1"/>
        </c:ser>
        <c:ser>
          <c:idx val="10"/>
          <c:order val="3"/>
          <c:tx>
            <c:v>Betty Pingo</c:v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'Put River'!$A$2:$A$9</c:f>
              <c:strCache>
                <c:ptCount val="8"/>
                <c:pt idx="0">
                  <c:v>36682</c:v>
                </c:pt>
                <c:pt idx="1">
                  <c:v>36683</c:v>
                </c:pt>
                <c:pt idx="2">
                  <c:v>36684</c:v>
                </c:pt>
                <c:pt idx="3">
                  <c:v>36685</c:v>
                </c:pt>
                <c:pt idx="4">
                  <c:v>36686</c:v>
                </c:pt>
                <c:pt idx="5">
                  <c:v>36687</c:v>
                </c:pt>
                <c:pt idx="6">
                  <c:v>36688</c:v>
                </c:pt>
                <c:pt idx="7">
                  <c:v>36689</c:v>
                </c:pt>
              </c:strCache>
            </c:strRef>
          </c:xVal>
          <c:yVal>
            <c:numRef>
              <c:f>'Put River'!$C$2:$C$9</c:f>
              <c:numCache>
                <c:ptCount val="8"/>
                <c:pt idx="0">
                  <c:v>8.374051554772713</c:v>
                </c:pt>
                <c:pt idx="1">
                  <c:v>6.685714789426076</c:v>
                </c:pt>
                <c:pt idx="2">
                  <c:v>6.207925813615787</c:v>
                </c:pt>
                <c:pt idx="4">
                  <c:v>1.6616764898493779</c:v>
                </c:pt>
                <c:pt idx="5">
                  <c:v>0.2778912901113294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1"/>
          <c:order val="4"/>
          <c:tx>
            <c:v>West Dock</c:v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'Put River'!$A$2:$A$9</c:f>
              <c:strCache>
                <c:ptCount val="8"/>
                <c:pt idx="0">
                  <c:v>36682</c:v>
                </c:pt>
                <c:pt idx="1">
                  <c:v>36683</c:v>
                </c:pt>
                <c:pt idx="2">
                  <c:v>36684</c:v>
                </c:pt>
                <c:pt idx="3">
                  <c:v>36685</c:v>
                </c:pt>
                <c:pt idx="4">
                  <c:v>36686</c:v>
                </c:pt>
                <c:pt idx="5">
                  <c:v>36687</c:v>
                </c:pt>
                <c:pt idx="6">
                  <c:v>36688</c:v>
                </c:pt>
                <c:pt idx="7">
                  <c:v>36689</c:v>
                </c:pt>
              </c:strCache>
            </c:strRef>
          </c:xVal>
          <c:yVal>
            <c:numRef>
              <c:f>'Put River'!$B$2:$B$9</c:f>
              <c:numCache>
                <c:ptCount val="8"/>
                <c:pt idx="0">
                  <c:v>7.17681853810891</c:v>
                </c:pt>
                <c:pt idx="1">
                  <c:v>6.784584876898109</c:v>
                </c:pt>
                <c:pt idx="2">
                  <c:v>5.49</c:v>
                </c:pt>
                <c:pt idx="3">
                  <c:v>3.430125787768224</c:v>
                </c:pt>
                <c:pt idx="4">
                  <c:v>1.578026349243037</c:v>
                </c:pt>
                <c:pt idx="5">
                  <c:v>0.6818146692861822</c:v>
                </c:pt>
                <c:pt idx="6">
                  <c:v>0.5659390962671906</c:v>
                </c:pt>
                <c:pt idx="7">
                  <c:v>0</c:v>
                </c:pt>
              </c:numCache>
            </c:numRef>
          </c:yVal>
          <c:smooth val="1"/>
        </c:ser>
        <c:ser>
          <c:idx val="12"/>
          <c:order val="5"/>
          <c:tx>
            <c:v>Sagwon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'Put River'!$A$2:$A$9</c:f>
              <c:strCache>
                <c:ptCount val="8"/>
                <c:pt idx="0">
                  <c:v>36682</c:v>
                </c:pt>
                <c:pt idx="1">
                  <c:v>36683</c:v>
                </c:pt>
                <c:pt idx="2">
                  <c:v>36684</c:v>
                </c:pt>
                <c:pt idx="3">
                  <c:v>36685</c:v>
                </c:pt>
                <c:pt idx="4">
                  <c:v>36686</c:v>
                </c:pt>
                <c:pt idx="5">
                  <c:v>36687</c:v>
                </c:pt>
                <c:pt idx="6">
                  <c:v>36688</c:v>
                </c:pt>
                <c:pt idx="7">
                  <c:v>36689</c:v>
                </c:pt>
              </c:strCache>
            </c:strRef>
          </c:xVal>
          <c:yVal>
            <c:numRef>
              <c:f>'Put River'!$E$2:$E$9</c:f>
              <c:numCache>
                <c:ptCount val="8"/>
                <c:pt idx="1">
                  <c:v>9.474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3"/>
          <c:order val="6"/>
          <c:tx>
            <c:v>Franklin Bluffs</c:v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'Put River'!$A$2:$A$9</c:f>
              <c:strCache>
                <c:ptCount val="8"/>
                <c:pt idx="0">
                  <c:v>36682</c:v>
                </c:pt>
                <c:pt idx="1">
                  <c:v>36683</c:v>
                </c:pt>
                <c:pt idx="2">
                  <c:v>36684</c:v>
                </c:pt>
                <c:pt idx="3">
                  <c:v>36685</c:v>
                </c:pt>
                <c:pt idx="4">
                  <c:v>36686</c:v>
                </c:pt>
                <c:pt idx="5">
                  <c:v>36687</c:v>
                </c:pt>
                <c:pt idx="6">
                  <c:v>36688</c:v>
                </c:pt>
                <c:pt idx="7">
                  <c:v>36689</c:v>
                </c:pt>
              </c:strCache>
            </c:strRef>
          </c:xVal>
          <c:yVal>
            <c:numRef>
              <c:f>'Put River'!$D$2:$D$9</c:f>
              <c:numCache>
                <c:ptCount val="8"/>
                <c:pt idx="1">
                  <c:v>8.294936177378611</c:v>
                </c:pt>
                <c:pt idx="2">
                  <c:v>7.440358873608383</c:v>
                </c:pt>
                <c:pt idx="3">
                  <c:v>3.1329165689851584</c:v>
                </c:pt>
                <c:pt idx="4">
                  <c:v>1.8203320235756386</c:v>
                </c:pt>
                <c:pt idx="5">
                  <c:v>1.0532144476348801</c:v>
                </c:pt>
                <c:pt idx="6">
                  <c:v>0.2730555975349689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7"/>
          <c:tx>
            <c:v>Mauze Gulch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Mauze!$B$3:$B$31</c:f>
              <c:strCache>
                <c:ptCount val="29"/>
                <c:pt idx="0">
                  <c:v>36652</c:v>
                </c:pt>
                <c:pt idx="1">
                  <c:v>36653</c:v>
                </c:pt>
                <c:pt idx="2">
                  <c:v>36654</c:v>
                </c:pt>
                <c:pt idx="3">
                  <c:v>36655</c:v>
                </c:pt>
                <c:pt idx="4">
                  <c:v>36656</c:v>
                </c:pt>
                <c:pt idx="5">
                  <c:v>36657</c:v>
                </c:pt>
                <c:pt idx="6">
                  <c:v>36658</c:v>
                </c:pt>
                <c:pt idx="7">
                  <c:v>36659</c:v>
                </c:pt>
                <c:pt idx="8">
                  <c:v>36660</c:v>
                </c:pt>
                <c:pt idx="9">
                  <c:v>36661</c:v>
                </c:pt>
                <c:pt idx="10">
                  <c:v>36662</c:v>
                </c:pt>
                <c:pt idx="11">
                  <c:v>36663</c:v>
                </c:pt>
                <c:pt idx="12">
                  <c:v>36664</c:v>
                </c:pt>
                <c:pt idx="13">
                  <c:v>36665</c:v>
                </c:pt>
                <c:pt idx="14">
                  <c:v>36666</c:v>
                </c:pt>
                <c:pt idx="15">
                  <c:v>36667</c:v>
                </c:pt>
                <c:pt idx="16">
                  <c:v>36668</c:v>
                </c:pt>
                <c:pt idx="17">
                  <c:v>36669</c:v>
                </c:pt>
                <c:pt idx="18">
                  <c:v>36670</c:v>
                </c:pt>
                <c:pt idx="19">
                  <c:v>36671</c:v>
                </c:pt>
                <c:pt idx="20">
                  <c:v>36672</c:v>
                </c:pt>
                <c:pt idx="21">
                  <c:v>36673</c:v>
                </c:pt>
                <c:pt idx="22">
                  <c:v>36674</c:v>
                </c:pt>
                <c:pt idx="23">
                  <c:v>36676</c:v>
                </c:pt>
                <c:pt idx="24">
                  <c:v>36677</c:v>
                </c:pt>
                <c:pt idx="25">
                  <c:v>36678</c:v>
                </c:pt>
                <c:pt idx="26">
                  <c:v>36679</c:v>
                </c:pt>
                <c:pt idx="27">
                  <c:v>36680</c:v>
                </c:pt>
                <c:pt idx="28">
                  <c:v>36681</c:v>
                </c:pt>
              </c:strCache>
            </c:strRef>
          </c:xVal>
          <c:yVal>
            <c:numRef>
              <c:f>Mauze!$G$3:$G$31</c:f>
              <c:numCache>
                <c:ptCount val="29"/>
                <c:pt idx="0">
                  <c:v>10.081551688868661</c:v>
                </c:pt>
                <c:pt idx="1">
                  <c:v>12.55356965909646</c:v>
                </c:pt>
                <c:pt idx="2">
                  <c:v>11.02546814917221</c:v>
                </c:pt>
                <c:pt idx="3">
                  <c:v>10.021097719447237</c:v>
                </c:pt>
                <c:pt idx="4">
                  <c:v>9.016727289722262</c:v>
                </c:pt>
                <c:pt idx="5">
                  <c:v>9.36808819065864</c:v>
                </c:pt>
                <c:pt idx="6">
                  <c:v>10.14415362945696</c:v>
                </c:pt>
                <c:pt idx="7">
                  <c:v>8.862214642947478</c:v>
                </c:pt>
                <c:pt idx="8">
                  <c:v>8.97599019587879</c:v>
                </c:pt>
                <c:pt idx="9">
                  <c:v>8.829828665624103</c:v>
                </c:pt>
                <c:pt idx="10">
                  <c:v>6.7244100461134835</c:v>
                </c:pt>
                <c:pt idx="11">
                  <c:v>6.658966221477498</c:v>
                </c:pt>
                <c:pt idx="12">
                  <c:v>8.346936785675435</c:v>
                </c:pt>
                <c:pt idx="13">
                  <c:v>9.049737108981763</c:v>
                </c:pt>
                <c:pt idx="14">
                  <c:v>9.36092525000543</c:v>
                </c:pt>
                <c:pt idx="15">
                  <c:v>7.941583664596548</c:v>
                </c:pt>
                <c:pt idx="16">
                  <c:v>7.831186534595246</c:v>
                </c:pt>
                <c:pt idx="17">
                  <c:v>7.476467251646685</c:v>
                </c:pt>
                <c:pt idx="18">
                  <c:v>7.8809272704522755</c:v>
                </c:pt>
                <c:pt idx="19">
                  <c:v>7.525182473252817</c:v>
                </c:pt>
                <c:pt idx="20">
                  <c:v>6.826941068691203</c:v>
                </c:pt>
                <c:pt idx="21">
                  <c:v>5.557897745381719</c:v>
                </c:pt>
                <c:pt idx="22">
                  <c:v>5.30766036631517</c:v>
                </c:pt>
                <c:pt idx="23">
                  <c:v>3.353608372988395</c:v>
                </c:pt>
                <c:pt idx="24">
                  <c:v>2.3511338533430024</c:v>
                </c:pt>
                <c:pt idx="25">
                  <c:v>1.134174264185504</c:v>
                </c:pt>
                <c:pt idx="26">
                  <c:v>1.236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2"/>
          <c:order val="8"/>
          <c:tx>
            <c:v>Niagara Creek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Niagara!$B$3:$B$30</c:f>
              <c:strCache>
                <c:ptCount val="28"/>
                <c:pt idx="0">
                  <c:v>36653</c:v>
                </c:pt>
                <c:pt idx="1">
                  <c:v>36654</c:v>
                </c:pt>
                <c:pt idx="2">
                  <c:v>36655</c:v>
                </c:pt>
                <c:pt idx="3">
                  <c:v>36656</c:v>
                </c:pt>
                <c:pt idx="4">
                  <c:v>36657</c:v>
                </c:pt>
                <c:pt idx="5">
                  <c:v>36658</c:v>
                </c:pt>
                <c:pt idx="6">
                  <c:v>36659</c:v>
                </c:pt>
                <c:pt idx="7">
                  <c:v>36660</c:v>
                </c:pt>
                <c:pt idx="8">
                  <c:v>36661</c:v>
                </c:pt>
                <c:pt idx="9">
                  <c:v>36662</c:v>
                </c:pt>
                <c:pt idx="10">
                  <c:v>36663</c:v>
                </c:pt>
                <c:pt idx="11">
                  <c:v>36664</c:v>
                </c:pt>
                <c:pt idx="12">
                  <c:v>36665</c:v>
                </c:pt>
                <c:pt idx="13">
                  <c:v>36666</c:v>
                </c:pt>
                <c:pt idx="14">
                  <c:v>36667</c:v>
                </c:pt>
                <c:pt idx="15">
                  <c:v>36668</c:v>
                </c:pt>
                <c:pt idx="16">
                  <c:v>36669</c:v>
                </c:pt>
                <c:pt idx="17">
                  <c:v>36670</c:v>
                </c:pt>
                <c:pt idx="18">
                  <c:v>36671</c:v>
                </c:pt>
                <c:pt idx="19">
                  <c:v>36672</c:v>
                </c:pt>
                <c:pt idx="20">
                  <c:v>36673</c:v>
                </c:pt>
                <c:pt idx="21">
                  <c:v>36674</c:v>
                </c:pt>
                <c:pt idx="22">
                  <c:v>36675</c:v>
                </c:pt>
                <c:pt idx="23">
                  <c:v>36677</c:v>
                </c:pt>
                <c:pt idx="24">
                  <c:v>36678</c:v>
                </c:pt>
                <c:pt idx="25">
                  <c:v>36679</c:v>
                </c:pt>
                <c:pt idx="26">
                  <c:v>36680</c:v>
                </c:pt>
                <c:pt idx="27">
                  <c:v>36681</c:v>
                </c:pt>
              </c:strCache>
            </c:strRef>
          </c:xVal>
          <c:yVal>
            <c:numRef>
              <c:f>Niagara!$G$3:$G$30</c:f>
              <c:numCache>
                <c:ptCount val="28"/>
                <c:pt idx="0">
                  <c:v>7.61242205954461</c:v>
                </c:pt>
                <c:pt idx="1">
                  <c:v>6.681499087732909</c:v>
                </c:pt>
                <c:pt idx="2">
                  <c:v>7.604445634414345</c:v>
                </c:pt>
                <c:pt idx="3">
                  <c:v>8.527392181095783</c:v>
                </c:pt>
                <c:pt idx="4">
                  <c:v>7.632529663706178</c:v>
                </c:pt>
                <c:pt idx="5">
                  <c:v>6.648614553385743</c:v>
                </c:pt>
                <c:pt idx="6">
                  <c:v>7.603492330145436</c:v>
                </c:pt>
                <c:pt idx="7">
                  <c:v>7.771135227565075</c:v>
                </c:pt>
                <c:pt idx="8">
                  <c:v>6.9761335045430055</c:v>
                </c:pt>
                <c:pt idx="9">
                  <c:v>5.468080654720104</c:v>
                </c:pt>
                <c:pt idx="10">
                  <c:v>4.852238902390356</c:v>
                </c:pt>
                <c:pt idx="11">
                  <c:v>4.524928377389143</c:v>
                </c:pt>
                <c:pt idx="12">
                  <c:v>3.929830006442277</c:v>
                </c:pt>
                <c:pt idx="13">
                  <c:v>4.291037767570535</c:v>
                </c:pt>
                <c:pt idx="14">
                  <c:v>3.5926083046826918</c:v>
                </c:pt>
                <c:pt idx="15">
                  <c:v>4.141896509373201</c:v>
                </c:pt>
                <c:pt idx="16">
                  <c:v>3.712701201303448</c:v>
                </c:pt>
                <c:pt idx="17">
                  <c:v>3.895252220693234</c:v>
                </c:pt>
                <c:pt idx="18">
                  <c:v>3.781181540493293</c:v>
                </c:pt>
                <c:pt idx="19">
                  <c:v>3.4215586527749013</c:v>
                </c:pt>
                <c:pt idx="20">
                  <c:v>2.1108746909276888</c:v>
                </c:pt>
                <c:pt idx="21">
                  <c:v>3.8000086771900667</c:v>
                </c:pt>
                <c:pt idx="22">
                  <c:v>2.5475942253093087</c:v>
                </c:pt>
                <c:pt idx="23">
                  <c:v>1.010907941506238</c:v>
                </c:pt>
                <c:pt idx="24">
                  <c:v>0.6257510845488553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1"/>
        </c:ser>
        <c:ser>
          <c:idx val="3"/>
          <c:order val="9"/>
          <c:tx>
            <c:v>Melsing Creek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Council!$A$6:$A$37</c:f>
              <c:strCache>
                <c:ptCount val="32"/>
                <c:pt idx="0">
                  <c:v>36648</c:v>
                </c:pt>
                <c:pt idx="1">
                  <c:v>36649</c:v>
                </c:pt>
                <c:pt idx="2">
                  <c:v>36650</c:v>
                </c:pt>
                <c:pt idx="3">
                  <c:v>36651</c:v>
                </c:pt>
                <c:pt idx="4">
                  <c:v>36652</c:v>
                </c:pt>
                <c:pt idx="5">
                  <c:v>36653</c:v>
                </c:pt>
                <c:pt idx="6">
                  <c:v>36654</c:v>
                </c:pt>
                <c:pt idx="7">
                  <c:v>36655</c:v>
                </c:pt>
                <c:pt idx="8">
                  <c:v>36656</c:v>
                </c:pt>
                <c:pt idx="9">
                  <c:v>36657</c:v>
                </c:pt>
                <c:pt idx="10">
                  <c:v>36658</c:v>
                </c:pt>
                <c:pt idx="11">
                  <c:v>36659</c:v>
                </c:pt>
                <c:pt idx="12">
                  <c:v>36660</c:v>
                </c:pt>
                <c:pt idx="13">
                  <c:v>36661</c:v>
                </c:pt>
                <c:pt idx="14">
                  <c:v>36662</c:v>
                </c:pt>
                <c:pt idx="15">
                  <c:v>36663</c:v>
                </c:pt>
                <c:pt idx="16">
                  <c:v>36664</c:v>
                </c:pt>
                <c:pt idx="17">
                  <c:v>36665</c:v>
                </c:pt>
                <c:pt idx="18">
                  <c:v>36666</c:v>
                </c:pt>
                <c:pt idx="19">
                  <c:v>36667</c:v>
                </c:pt>
                <c:pt idx="20">
                  <c:v>36668</c:v>
                </c:pt>
                <c:pt idx="21">
                  <c:v>36669</c:v>
                </c:pt>
                <c:pt idx="22">
                  <c:v>36670</c:v>
                </c:pt>
                <c:pt idx="23">
                  <c:v>36671</c:v>
                </c:pt>
                <c:pt idx="24">
                  <c:v>36673</c:v>
                </c:pt>
                <c:pt idx="25">
                  <c:v>36674</c:v>
                </c:pt>
                <c:pt idx="26">
                  <c:v>36675</c:v>
                </c:pt>
                <c:pt idx="27">
                  <c:v>36677</c:v>
                </c:pt>
                <c:pt idx="28">
                  <c:v>36678</c:v>
                </c:pt>
                <c:pt idx="29">
                  <c:v>36679</c:v>
                </c:pt>
                <c:pt idx="30">
                  <c:v>36680</c:v>
                </c:pt>
                <c:pt idx="31">
                  <c:v>36681</c:v>
                </c:pt>
              </c:strCache>
            </c:strRef>
          </c:xVal>
          <c:yVal>
            <c:numRef>
              <c:f>Council!$F$6:$F$37</c:f>
              <c:numCache>
                <c:ptCount val="32"/>
                <c:pt idx="0">
                  <c:v>17.36526428057394</c:v>
                </c:pt>
                <c:pt idx="1">
                  <c:v>16.538690246083604</c:v>
                </c:pt>
                <c:pt idx="2">
                  <c:v>19.425771529883068</c:v>
                </c:pt>
                <c:pt idx="3">
                  <c:v>17.559809092110378</c:v>
                </c:pt>
                <c:pt idx="4">
                  <c:v>18.042015406314476</c:v>
                </c:pt>
                <c:pt idx="5">
                  <c:v>18.52422172051858</c:v>
                </c:pt>
                <c:pt idx="6">
                  <c:v>17.920978470946032</c:v>
                </c:pt>
                <c:pt idx="7">
                  <c:v>17.848110000087814</c:v>
                </c:pt>
                <c:pt idx="8">
                  <c:v>17.426347256997115</c:v>
                </c:pt>
                <c:pt idx="9">
                  <c:v>18.57976299206478</c:v>
                </c:pt>
                <c:pt idx="10">
                  <c:v>17.191123714929212</c:v>
                </c:pt>
                <c:pt idx="11">
                  <c:v>15.48985791337485</c:v>
                </c:pt>
                <c:pt idx="12">
                  <c:v>15.11437245635951</c:v>
                </c:pt>
                <c:pt idx="13">
                  <c:v>14.661510763904932</c:v>
                </c:pt>
                <c:pt idx="14">
                  <c:v>13.305289878767118</c:v>
                </c:pt>
                <c:pt idx="15">
                  <c:v>13.277572767151185</c:v>
                </c:pt>
                <c:pt idx="16">
                  <c:v>11.412842724941347</c:v>
                </c:pt>
                <c:pt idx="17">
                  <c:v>10.87238592903706</c:v>
                </c:pt>
                <c:pt idx="18">
                  <c:v>8.705920377375488</c:v>
                </c:pt>
                <c:pt idx="19">
                  <c:v>9.178475327475324</c:v>
                </c:pt>
                <c:pt idx="20">
                  <c:v>7.7261997044865325</c:v>
                </c:pt>
                <c:pt idx="21">
                  <c:v>7.802646542835359</c:v>
                </c:pt>
                <c:pt idx="22">
                  <c:v>7.84074734382331</c:v>
                </c:pt>
                <c:pt idx="23">
                  <c:v>7.8788481448112595</c:v>
                </c:pt>
                <c:pt idx="24">
                  <c:v>6.518009943166235</c:v>
                </c:pt>
                <c:pt idx="25">
                  <c:v>5.88115696019389</c:v>
                </c:pt>
                <c:pt idx="26">
                  <c:v>4.354256011204942</c:v>
                </c:pt>
                <c:pt idx="27">
                  <c:v>5.116007697622985</c:v>
                </c:pt>
                <c:pt idx="28">
                  <c:v>3.019235767893379</c:v>
                </c:pt>
                <c:pt idx="29">
                  <c:v>0.3596215229405334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4"/>
          <c:order val="10"/>
          <c:tx>
            <c:v>Barrow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Barrow!$B$3:$B$15</c:f>
              <c:strCache>
                <c:ptCount val="13"/>
                <c:pt idx="0">
                  <c:v>36654</c:v>
                </c:pt>
                <c:pt idx="1">
                  <c:v>36656</c:v>
                </c:pt>
                <c:pt idx="2">
                  <c:v>36660</c:v>
                </c:pt>
                <c:pt idx="3">
                  <c:v>36663</c:v>
                </c:pt>
                <c:pt idx="4">
                  <c:v>36667</c:v>
                </c:pt>
                <c:pt idx="5">
                  <c:v>36671</c:v>
                </c:pt>
                <c:pt idx="6">
                  <c:v>36675</c:v>
                </c:pt>
                <c:pt idx="7">
                  <c:v>36679</c:v>
                </c:pt>
                <c:pt idx="8">
                  <c:v>36683</c:v>
                </c:pt>
                <c:pt idx="9">
                  <c:v>36685</c:v>
                </c:pt>
                <c:pt idx="10">
                  <c:v>36687</c:v>
                </c:pt>
                <c:pt idx="11">
                  <c:v>36688</c:v>
                </c:pt>
                <c:pt idx="12">
                  <c:v>36689</c:v>
                </c:pt>
              </c:strCache>
            </c:strRef>
          </c:xVal>
          <c:yVal>
            <c:numRef>
              <c:f>Barrow!$E$3:$E$15</c:f>
              <c:numCache>
                <c:ptCount val="13"/>
                <c:pt idx="0">
                  <c:v>13.28804347826087</c:v>
                </c:pt>
                <c:pt idx="1">
                  <c:v>13.994565217391303</c:v>
                </c:pt>
                <c:pt idx="2">
                  <c:v>15.25362318695652</c:v>
                </c:pt>
                <c:pt idx="3">
                  <c:v>14.726449273913042</c:v>
                </c:pt>
                <c:pt idx="4">
                  <c:v>13.9692029</c:v>
                </c:pt>
                <c:pt idx="5">
                  <c:v>13.77391304347826</c:v>
                </c:pt>
                <c:pt idx="6">
                  <c:v>13.052173913043477</c:v>
                </c:pt>
                <c:pt idx="7">
                  <c:v>12.695652173913043</c:v>
                </c:pt>
                <c:pt idx="8">
                  <c:v>10.663446056521739</c:v>
                </c:pt>
                <c:pt idx="9">
                  <c:v>9.083850930434783</c:v>
                </c:pt>
                <c:pt idx="10">
                  <c:v>6.41829085652174</c:v>
                </c:pt>
                <c:pt idx="11">
                  <c:v>1.9254872569565218</c:v>
                </c:pt>
                <c:pt idx="12">
                  <c:v>0</c:v>
                </c:pt>
              </c:numCache>
            </c:numRef>
          </c:yVal>
          <c:smooth val="1"/>
        </c:ser>
        <c:axId val="32314875"/>
        <c:axId val="22398420"/>
      </c:scatterChart>
      <c:valAx>
        <c:axId val="32314875"/>
        <c:scaling>
          <c:orientation val="minMax"/>
          <c:max val="36698"/>
          <c:min val="366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2000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550" b="1" i="0" u="none" baseline="0">
                <a:latin typeface="Arial"/>
                <a:ea typeface="Arial"/>
                <a:cs typeface="Arial"/>
              </a:defRPr>
            </a:pPr>
          </a:p>
        </c:txPr>
        <c:crossAx val="22398420"/>
        <c:crosses val="autoZero"/>
        <c:crossBetween val="midCat"/>
        <c:dispUnits/>
        <c:majorUnit val="8"/>
        <c:minorUnit val="3"/>
      </c:valAx>
      <c:valAx>
        <c:axId val="22398420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Snowpack Water Equivalent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314875"/>
        <c:crossesAt val="33000"/>
        <c:crossBetween val="midCat"/>
        <c:dispUnits/>
      </c:valAx>
      <c:spPr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25"/>
          <c:y val="0.4455"/>
          <c:w val="0.17725"/>
          <c:h val="0.341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95950"/>
    <xdr:graphicFrame>
      <xdr:nvGraphicFramePr>
        <xdr:cNvPr id="1" name="Shape 1025"/>
        <xdr:cNvGraphicFramePr/>
      </xdr:nvGraphicFramePr>
      <xdr:xfrm>
        <a:off x="0" y="0"/>
        <a:ext cx="97155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ImnavaitSurvey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eremy's\CD\ResolutePi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gnaProbe Performance"/>
      <sheetName val="SWE Imnavait"/>
      <sheetName val="Jun08"/>
      <sheetName val="Jun07"/>
      <sheetName val="Jun06"/>
      <sheetName val="Jun05"/>
      <sheetName val="Jun04"/>
      <sheetName val="Jun03"/>
      <sheetName val="Jun02"/>
      <sheetName val="Jun01"/>
      <sheetName val="May31"/>
      <sheetName val="May30"/>
      <sheetName val="May20"/>
      <sheetName val="May19"/>
      <sheetName val="May18"/>
    </sheetNames>
    <sheetDataSet>
      <sheetData sheetId="2">
        <row r="4">
          <cell r="A4">
            <v>0.011096831038907115</v>
          </cell>
        </row>
      </sheetData>
      <sheetData sheetId="3">
        <row r="4">
          <cell r="A4">
            <v>0.21659425445138533</v>
          </cell>
        </row>
      </sheetData>
      <sheetData sheetId="4">
        <row r="4">
          <cell r="A4">
            <v>3.906166456927326</v>
          </cell>
        </row>
      </sheetData>
      <sheetData sheetId="5">
        <row r="4">
          <cell r="A4">
            <v>6.358075120105138</v>
          </cell>
        </row>
      </sheetData>
      <sheetData sheetId="6">
        <row r="4">
          <cell r="A4">
            <v>7.292703075699361</v>
          </cell>
        </row>
      </sheetData>
      <sheetData sheetId="7">
        <row r="4">
          <cell r="A4">
            <v>7.540665834309892</v>
          </cell>
        </row>
      </sheetData>
      <sheetData sheetId="8">
        <row r="4">
          <cell r="H4">
            <v>8.03119233920632</v>
          </cell>
        </row>
      </sheetData>
      <sheetData sheetId="9">
        <row r="4">
          <cell r="I4">
            <v>9.27183764381144</v>
          </cell>
        </row>
      </sheetData>
      <sheetData sheetId="10">
        <row r="4">
          <cell r="H4">
            <v>9.518102678904716</v>
          </cell>
        </row>
      </sheetData>
      <sheetData sheetId="11">
        <row r="4">
          <cell r="A4">
            <v>9.208826971766188</v>
          </cell>
        </row>
      </sheetData>
      <sheetData sheetId="12">
        <row r="4">
          <cell r="A4">
            <v>10.221820516634155</v>
          </cell>
        </row>
      </sheetData>
      <sheetData sheetId="13">
        <row r="4">
          <cell r="A4">
            <v>10.720167491620611</v>
          </cell>
        </row>
      </sheetData>
      <sheetData sheetId="14">
        <row r="4">
          <cell r="A4">
            <v>11.240926777077071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lat Met &amp; Multiplexer Data"/>
      <sheetName val="Flat Instrument Heights"/>
      <sheetName val="Daily MET Log"/>
      <sheetName val="Snow Pit Events"/>
      <sheetName val="Pit Stratigraphy"/>
      <sheetName val="Ablation curve"/>
      <sheetName val=" Ablation"/>
    </sheetNames>
    <sheetDataSet>
      <sheetData sheetId="5">
        <row r="3">
          <cell r="H3">
            <v>15.4</v>
          </cell>
          <cell r="I3">
            <v>36678</v>
          </cell>
        </row>
        <row r="4">
          <cell r="H4">
            <v>15.0685217</v>
          </cell>
          <cell r="I4">
            <v>36682</v>
          </cell>
        </row>
        <row r="5">
          <cell r="H5">
            <v>15.083552899999999</v>
          </cell>
          <cell r="I5">
            <v>36684</v>
          </cell>
        </row>
        <row r="6">
          <cell r="H6">
            <v>15.0825521</v>
          </cell>
          <cell r="I6">
            <v>36685</v>
          </cell>
        </row>
        <row r="7">
          <cell r="H7">
            <v>14.6137362</v>
          </cell>
          <cell r="I7">
            <v>36686</v>
          </cell>
        </row>
        <row r="8">
          <cell r="H8">
            <v>14.0027703</v>
          </cell>
          <cell r="I8">
            <v>36687</v>
          </cell>
        </row>
        <row r="9">
          <cell r="H9">
            <v>13.4317026</v>
          </cell>
          <cell r="I9">
            <v>36688</v>
          </cell>
        </row>
        <row r="10">
          <cell r="H10">
            <v>12.5456352</v>
          </cell>
          <cell r="I10">
            <v>36689</v>
          </cell>
        </row>
        <row r="11">
          <cell r="H11">
            <v>11.064267</v>
          </cell>
          <cell r="I11">
            <v>36690</v>
          </cell>
        </row>
        <row r="12">
          <cell r="H12">
            <v>10.8488639</v>
          </cell>
          <cell r="I12">
            <v>36691</v>
          </cell>
        </row>
        <row r="13">
          <cell r="H13">
            <v>10.590076999999999</v>
          </cell>
          <cell r="I13">
            <v>36692</v>
          </cell>
        </row>
        <row r="14">
          <cell r="H14">
            <v>10.20139</v>
          </cell>
          <cell r="I14">
            <v>36693</v>
          </cell>
        </row>
        <row r="15">
          <cell r="H15">
            <v>8.6488581</v>
          </cell>
          <cell r="I15">
            <v>36694</v>
          </cell>
        </row>
        <row r="16">
          <cell r="H16">
            <v>6.0687581999999995</v>
          </cell>
          <cell r="I16">
            <v>36696</v>
          </cell>
        </row>
        <row r="17">
          <cell r="H17">
            <v>0</v>
          </cell>
          <cell r="I17">
            <v>36697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D30" sqref="D30"/>
    </sheetView>
  </sheetViews>
  <sheetFormatPr defaultColWidth="9.140625" defaultRowHeight="12.75"/>
  <cols>
    <col min="1" max="1" width="10.140625" style="0" bestFit="1" customWidth="1"/>
  </cols>
  <sheetData>
    <row r="1" spans="1:2" ht="12.75">
      <c r="A1" t="s">
        <v>23</v>
      </c>
      <c r="B1" t="s">
        <v>24</v>
      </c>
    </row>
    <row r="2" spans="1:3" ht="12.75">
      <c r="A2" t="s">
        <v>25</v>
      </c>
      <c r="B2" t="s">
        <v>26</v>
      </c>
      <c r="C2" s="14" t="s">
        <v>0</v>
      </c>
    </row>
    <row r="3" spans="1:3" ht="12.75">
      <c r="A3" t="s">
        <v>26</v>
      </c>
      <c r="B3">
        <v>15.4</v>
      </c>
      <c r="C3" s="16">
        <v>36678</v>
      </c>
    </row>
    <row r="4" spans="1:3" ht="12.75">
      <c r="A4">
        <v>0.3314783</v>
      </c>
      <c r="B4">
        <f>+B3-A4</f>
        <v>15.0685217</v>
      </c>
      <c r="C4" s="13">
        <v>36682</v>
      </c>
    </row>
    <row r="5" spans="1:3" ht="12.75">
      <c r="A5">
        <v>-0.0150312</v>
      </c>
      <c r="B5">
        <f aca="true" t="shared" si="0" ref="B5:B16">+B4-A5</f>
        <v>15.083552899999999</v>
      </c>
      <c r="C5" s="13">
        <v>36684</v>
      </c>
    </row>
    <row r="6" spans="1:3" ht="12.75">
      <c r="A6">
        <v>0.0010008</v>
      </c>
      <c r="B6">
        <f t="shared" si="0"/>
        <v>15.0825521</v>
      </c>
      <c r="C6" s="13">
        <v>36685</v>
      </c>
    </row>
    <row r="7" spans="1:3" ht="12.75">
      <c r="A7">
        <v>0.4688159</v>
      </c>
      <c r="B7">
        <f t="shared" si="0"/>
        <v>14.6137362</v>
      </c>
      <c r="C7" s="13">
        <v>36686</v>
      </c>
    </row>
    <row r="8" spans="1:3" ht="12.75">
      <c r="A8">
        <v>0.6109659</v>
      </c>
      <c r="B8">
        <f t="shared" si="0"/>
        <v>14.0027703</v>
      </c>
      <c r="C8" s="15">
        <v>36687</v>
      </c>
    </row>
    <row r="9" spans="1:3" ht="12.75">
      <c r="A9">
        <v>0.5710677</v>
      </c>
      <c r="B9">
        <f t="shared" si="0"/>
        <v>13.4317026</v>
      </c>
      <c r="C9" s="15">
        <v>36688</v>
      </c>
    </row>
    <row r="10" spans="1:3" ht="12.75">
      <c r="A10">
        <v>0.8860674</v>
      </c>
      <c r="B10">
        <f t="shared" si="0"/>
        <v>12.5456352</v>
      </c>
      <c r="C10" s="15">
        <v>36689</v>
      </c>
    </row>
    <row r="11" spans="1:3" ht="12.75">
      <c r="A11">
        <v>1.4813682</v>
      </c>
      <c r="B11">
        <f t="shared" si="0"/>
        <v>11.064267</v>
      </c>
      <c r="C11" s="15">
        <v>36690</v>
      </c>
    </row>
    <row r="12" spans="1:3" ht="12.75">
      <c r="A12">
        <v>0.2154031</v>
      </c>
      <c r="B12">
        <f t="shared" si="0"/>
        <v>10.8488639</v>
      </c>
      <c r="C12" s="15">
        <v>36691</v>
      </c>
    </row>
    <row r="13" spans="1:3" ht="12.75">
      <c r="A13">
        <v>0.2587869</v>
      </c>
      <c r="B13">
        <f t="shared" si="0"/>
        <v>10.590076999999999</v>
      </c>
      <c r="C13" s="15">
        <v>36692</v>
      </c>
    </row>
    <row r="14" spans="1:3" ht="12.75">
      <c r="A14">
        <v>0.388687</v>
      </c>
      <c r="B14">
        <f t="shared" si="0"/>
        <v>10.20139</v>
      </c>
      <c r="C14" s="15">
        <v>36693</v>
      </c>
    </row>
    <row r="15" spans="1:3" ht="12.75">
      <c r="A15">
        <v>1.5525319</v>
      </c>
      <c r="B15">
        <f t="shared" si="0"/>
        <v>8.6488581</v>
      </c>
      <c r="C15" s="15">
        <v>36694</v>
      </c>
    </row>
    <row r="16" spans="1:3" ht="12.75">
      <c r="A16">
        <v>2.5800999</v>
      </c>
      <c r="B16">
        <f t="shared" si="0"/>
        <v>6.0687581999999995</v>
      </c>
      <c r="C16" s="15">
        <v>36696</v>
      </c>
    </row>
    <row r="17" spans="2:3" ht="12.75">
      <c r="B17">
        <v>0</v>
      </c>
      <c r="C17" s="13">
        <v>36697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53"/>
  <sheetViews>
    <sheetView workbookViewId="0" topLeftCell="A1">
      <selection activeCell="K30" sqref="K30"/>
    </sheetView>
  </sheetViews>
  <sheetFormatPr defaultColWidth="9.140625" defaultRowHeight="12.75"/>
  <sheetData>
    <row r="2" spans="1:9" ht="12.75">
      <c r="A2" s="1">
        <v>36665</v>
      </c>
      <c r="C2" s="2"/>
      <c r="D2" s="1">
        <v>36676</v>
      </c>
      <c r="F2" s="2"/>
      <c r="G2" s="1">
        <v>36681</v>
      </c>
      <c r="I2" s="2"/>
    </row>
    <row r="3" spans="1:9" ht="12.75">
      <c r="A3" t="s">
        <v>11</v>
      </c>
      <c r="B3" t="s">
        <v>12</v>
      </c>
      <c r="C3" s="2"/>
      <c r="D3" t="s">
        <v>11</v>
      </c>
      <c r="E3" t="s">
        <v>12</v>
      </c>
      <c r="F3" s="2"/>
      <c r="G3" t="s">
        <v>11</v>
      </c>
      <c r="H3" t="s">
        <v>12</v>
      </c>
      <c r="I3" s="2"/>
    </row>
    <row r="4" spans="1:9" ht="12.75">
      <c r="A4">
        <v>20</v>
      </c>
      <c r="B4">
        <v>468</v>
      </c>
      <c r="C4" s="2">
        <v>65</v>
      </c>
      <c r="D4" s="4">
        <v>16.5</v>
      </c>
      <c r="E4" s="4">
        <v>414</v>
      </c>
      <c r="F4" s="5">
        <v>64</v>
      </c>
      <c r="G4" s="4">
        <v>15.5</v>
      </c>
      <c r="H4" s="4">
        <v>499</v>
      </c>
      <c r="I4" s="5">
        <v>33</v>
      </c>
    </row>
    <row r="5" spans="1:9" ht="12.75">
      <c r="A5">
        <v>21.5</v>
      </c>
      <c r="B5">
        <v>578</v>
      </c>
      <c r="C5" s="2">
        <v>61</v>
      </c>
      <c r="D5" s="4">
        <v>19</v>
      </c>
      <c r="E5" s="4">
        <v>422</v>
      </c>
      <c r="F5" s="5">
        <v>63</v>
      </c>
      <c r="G5" s="4">
        <v>14</v>
      </c>
      <c r="H5" s="4">
        <v>347</v>
      </c>
      <c r="I5" s="5">
        <v>37</v>
      </c>
    </row>
    <row r="6" spans="1:9" ht="12.75">
      <c r="A6">
        <v>22.5</v>
      </c>
      <c r="B6">
        <v>504</v>
      </c>
      <c r="C6" s="2">
        <v>67</v>
      </c>
      <c r="D6" s="4">
        <v>19</v>
      </c>
      <c r="E6" s="4">
        <v>521</v>
      </c>
      <c r="F6" s="5">
        <v>65</v>
      </c>
      <c r="G6" s="4">
        <v>13.5</v>
      </c>
      <c r="H6" s="4">
        <v>464</v>
      </c>
      <c r="I6" s="5">
        <v>36</v>
      </c>
    </row>
    <row r="7" spans="1:9" ht="12.75">
      <c r="A7">
        <v>23</v>
      </c>
      <c r="B7">
        <v>527</v>
      </c>
      <c r="C7" s="2">
        <v>66</v>
      </c>
      <c r="D7" s="4">
        <v>20</v>
      </c>
      <c r="E7" s="4">
        <v>608</v>
      </c>
      <c r="F7" s="5">
        <v>62</v>
      </c>
      <c r="G7" s="4">
        <v>12.5</v>
      </c>
      <c r="H7" s="4">
        <v>329</v>
      </c>
      <c r="I7" s="5">
        <v>37</v>
      </c>
    </row>
    <row r="8" spans="1:9" ht="12.75">
      <c r="A8">
        <v>19</v>
      </c>
      <c r="B8">
        <v>381</v>
      </c>
      <c r="C8" s="2">
        <v>66</v>
      </c>
      <c r="D8" s="4">
        <v>19</v>
      </c>
      <c r="E8" s="4">
        <v>503</v>
      </c>
      <c r="F8" s="5">
        <v>62</v>
      </c>
      <c r="G8" s="4">
        <v>11</v>
      </c>
      <c r="H8" s="4">
        <v>403</v>
      </c>
      <c r="I8" s="5">
        <v>35</v>
      </c>
    </row>
    <row r="9" spans="3:9" ht="12.75">
      <c r="C9" s="2">
        <v>67</v>
      </c>
      <c r="F9" s="5">
        <v>60</v>
      </c>
      <c r="I9" s="5">
        <v>35</v>
      </c>
    </row>
    <row r="10" spans="3:9" ht="12.75">
      <c r="C10" s="2">
        <v>64</v>
      </c>
      <c r="F10" s="5">
        <v>60</v>
      </c>
      <c r="I10" s="5">
        <v>36</v>
      </c>
    </row>
    <row r="11" spans="3:9" ht="12.75">
      <c r="C11" s="2">
        <v>64</v>
      </c>
      <c r="F11" s="5">
        <v>63</v>
      </c>
      <c r="I11" s="5">
        <v>36</v>
      </c>
    </row>
    <row r="12" spans="3:9" ht="12.75">
      <c r="C12" s="2">
        <v>60</v>
      </c>
      <c r="F12" s="5">
        <v>63</v>
      </c>
      <c r="I12" s="5">
        <v>36</v>
      </c>
    </row>
    <row r="13" spans="3:9" ht="12.75">
      <c r="C13" s="2">
        <v>65</v>
      </c>
      <c r="F13" s="5">
        <v>62</v>
      </c>
      <c r="I13" s="5">
        <v>40</v>
      </c>
    </row>
    <row r="14" spans="3:9" ht="12.75">
      <c r="C14" s="2">
        <v>67</v>
      </c>
      <c r="F14" s="5">
        <v>66</v>
      </c>
      <c r="I14" s="5">
        <v>43</v>
      </c>
    </row>
    <row r="15" spans="3:9" ht="12.75">
      <c r="C15" s="2">
        <v>68</v>
      </c>
      <c r="F15" s="5">
        <v>62</v>
      </c>
      <c r="I15" s="5">
        <v>46</v>
      </c>
    </row>
    <row r="16" spans="3:9" ht="12.75">
      <c r="C16" s="2">
        <v>68</v>
      </c>
      <c r="F16" s="5">
        <v>53</v>
      </c>
      <c r="I16" s="5">
        <v>44</v>
      </c>
    </row>
    <row r="17" spans="3:9" ht="12.75">
      <c r="C17" s="2">
        <v>71</v>
      </c>
      <c r="F17" s="5">
        <v>46</v>
      </c>
      <c r="I17" s="5">
        <v>40</v>
      </c>
    </row>
    <row r="18" spans="3:9" ht="12.75">
      <c r="C18" s="2">
        <v>68</v>
      </c>
      <c r="F18" s="5">
        <v>43</v>
      </c>
      <c r="I18" s="5">
        <v>42</v>
      </c>
    </row>
    <row r="19" spans="3:9" ht="12.75">
      <c r="C19" s="2">
        <v>64</v>
      </c>
      <c r="F19" s="5">
        <v>47</v>
      </c>
      <c r="I19" s="5">
        <v>41</v>
      </c>
    </row>
    <row r="20" spans="3:9" ht="12.75">
      <c r="C20" s="2">
        <v>56</v>
      </c>
      <c r="F20" s="5">
        <v>44</v>
      </c>
      <c r="I20" s="5">
        <v>41</v>
      </c>
    </row>
    <row r="21" spans="3:9" ht="12.75">
      <c r="C21" s="2">
        <v>50</v>
      </c>
      <c r="F21" s="5">
        <v>48</v>
      </c>
      <c r="I21" s="5">
        <v>40</v>
      </c>
    </row>
    <row r="22" spans="3:9" ht="12.75">
      <c r="C22" s="2">
        <v>53</v>
      </c>
      <c r="F22" s="5">
        <v>44</v>
      </c>
      <c r="I22" s="5">
        <v>42</v>
      </c>
    </row>
    <row r="23" spans="3:9" ht="12.75">
      <c r="C23" s="2">
        <v>54</v>
      </c>
      <c r="F23" s="5">
        <v>44</v>
      </c>
      <c r="I23" s="5">
        <v>40</v>
      </c>
    </row>
    <row r="24" spans="3:9" ht="12.75">
      <c r="C24" s="2">
        <v>51</v>
      </c>
      <c r="F24" s="5">
        <v>41</v>
      </c>
      <c r="I24" s="5">
        <v>43</v>
      </c>
    </row>
    <row r="25" spans="3:9" ht="12.75">
      <c r="C25" s="2">
        <v>50</v>
      </c>
      <c r="F25" s="5">
        <v>46</v>
      </c>
      <c r="I25" s="5">
        <v>51</v>
      </c>
    </row>
    <row r="26" spans="3:9" ht="12.75">
      <c r="C26" s="2">
        <v>52</v>
      </c>
      <c r="F26" s="5">
        <v>40</v>
      </c>
      <c r="I26" s="5">
        <v>47</v>
      </c>
    </row>
    <row r="27" spans="3:9" ht="12.75">
      <c r="C27" s="2">
        <v>51</v>
      </c>
      <c r="F27" s="5">
        <v>43</v>
      </c>
      <c r="I27" s="5">
        <v>50</v>
      </c>
    </row>
    <row r="28" spans="3:9" ht="12.75">
      <c r="C28" s="2">
        <v>49</v>
      </c>
      <c r="F28" s="5">
        <v>62</v>
      </c>
      <c r="I28" s="5">
        <v>54</v>
      </c>
    </row>
    <row r="29" spans="3:9" ht="12.75">
      <c r="C29" s="2">
        <v>65</v>
      </c>
      <c r="F29" s="5">
        <v>59</v>
      </c>
      <c r="I29" s="5">
        <v>57</v>
      </c>
    </row>
    <row r="30" spans="3:9" ht="12.75">
      <c r="C30" s="2">
        <v>63</v>
      </c>
      <c r="F30" s="5">
        <v>58</v>
      </c>
      <c r="I30" s="5">
        <v>57</v>
      </c>
    </row>
    <row r="31" spans="3:9" ht="12.75">
      <c r="C31" s="2">
        <v>59</v>
      </c>
      <c r="F31" s="5">
        <v>52</v>
      </c>
      <c r="I31" s="5">
        <v>55</v>
      </c>
    </row>
    <row r="32" spans="3:9" ht="12.75">
      <c r="C32" s="2">
        <v>59</v>
      </c>
      <c r="F32" s="5">
        <v>54</v>
      </c>
      <c r="I32" s="5">
        <v>52</v>
      </c>
    </row>
    <row r="33" spans="3:9" ht="12.75">
      <c r="C33" s="2">
        <v>57</v>
      </c>
      <c r="F33" s="5">
        <v>51</v>
      </c>
      <c r="I33" s="5">
        <v>52</v>
      </c>
    </row>
    <row r="34" spans="3:9" ht="12.75">
      <c r="C34" s="2">
        <v>53</v>
      </c>
      <c r="F34" s="5">
        <v>53</v>
      </c>
      <c r="I34" s="5">
        <v>52</v>
      </c>
    </row>
    <row r="35" spans="3:9" ht="12.75">
      <c r="C35" s="2">
        <v>54</v>
      </c>
      <c r="F35" s="5">
        <v>51</v>
      </c>
      <c r="I35" s="5">
        <v>54</v>
      </c>
    </row>
    <row r="36" spans="3:9" ht="12.75">
      <c r="C36" s="2">
        <v>54</v>
      </c>
      <c r="F36" s="5">
        <v>52</v>
      </c>
      <c r="I36" s="5">
        <v>52</v>
      </c>
    </row>
    <row r="37" spans="3:9" ht="12.75">
      <c r="C37" s="2">
        <v>55</v>
      </c>
      <c r="F37" s="5">
        <v>50</v>
      </c>
      <c r="I37" s="5">
        <v>53</v>
      </c>
    </row>
    <row r="38" spans="3:9" ht="12.75">
      <c r="C38" s="2">
        <v>51</v>
      </c>
      <c r="F38" s="5">
        <v>49</v>
      </c>
      <c r="I38" s="5">
        <v>48</v>
      </c>
    </row>
    <row r="39" spans="3:9" ht="12.75">
      <c r="C39" s="2">
        <v>51</v>
      </c>
      <c r="F39" s="5">
        <v>52</v>
      </c>
      <c r="I39" s="5">
        <v>42</v>
      </c>
    </row>
    <row r="40" spans="3:9" ht="12.75">
      <c r="C40" s="2">
        <v>52</v>
      </c>
      <c r="F40" s="5">
        <v>51</v>
      </c>
      <c r="I40" s="5">
        <v>41</v>
      </c>
    </row>
    <row r="41" spans="3:9" ht="12.75">
      <c r="C41" s="2">
        <v>56</v>
      </c>
      <c r="F41" s="5">
        <v>51</v>
      </c>
      <c r="I41" s="5">
        <v>38</v>
      </c>
    </row>
    <row r="42" spans="3:9" ht="12.75">
      <c r="C42" s="2">
        <v>55</v>
      </c>
      <c r="F42" s="5">
        <v>52</v>
      </c>
      <c r="I42" s="5">
        <v>40</v>
      </c>
    </row>
    <row r="43" spans="3:9" ht="12.75">
      <c r="C43" s="2">
        <v>54</v>
      </c>
      <c r="F43" s="5">
        <v>47</v>
      </c>
      <c r="I43" s="5">
        <v>38</v>
      </c>
    </row>
    <row r="44" spans="3:9" ht="12.75">
      <c r="C44" s="2">
        <v>51</v>
      </c>
      <c r="F44" s="5">
        <v>48</v>
      </c>
      <c r="I44" s="5">
        <v>39</v>
      </c>
    </row>
    <row r="45" spans="3:9" ht="12.75">
      <c r="C45" s="2">
        <v>53</v>
      </c>
      <c r="F45" s="5">
        <v>47</v>
      </c>
      <c r="I45" s="5">
        <v>37</v>
      </c>
    </row>
    <row r="46" spans="3:9" ht="12.75">
      <c r="C46" s="2">
        <v>53</v>
      </c>
      <c r="F46" s="5">
        <v>45</v>
      </c>
      <c r="I46" s="5">
        <v>36</v>
      </c>
    </row>
    <row r="47" spans="3:9" ht="12.75">
      <c r="C47" s="2">
        <v>53</v>
      </c>
      <c r="F47" s="5">
        <v>45</v>
      </c>
      <c r="I47" s="5">
        <v>31</v>
      </c>
    </row>
    <row r="48" spans="3:9" ht="12.75">
      <c r="C48" s="2">
        <v>54</v>
      </c>
      <c r="F48" s="5">
        <v>42</v>
      </c>
      <c r="I48" s="5">
        <v>36</v>
      </c>
    </row>
    <row r="49" spans="3:9" ht="12.75">
      <c r="C49" s="2">
        <v>52</v>
      </c>
      <c r="F49" s="5">
        <v>43</v>
      </c>
      <c r="I49" s="5">
        <v>38</v>
      </c>
    </row>
    <row r="50" spans="3:9" ht="12.75">
      <c r="C50" s="2">
        <v>55</v>
      </c>
      <c r="F50" s="5">
        <v>44</v>
      </c>
      <c r="I50" s="5">
        <v>39</v>
      </c>
    </row>
    <row r="51" spans="3:9" ht="12.75">
      <c r="C51" s="2">
        <v>54</v>
      </c>
      <c r="F51" s="5">
        <v>42</v>
      </c>
      <c r="I51" s="5">
        <v>37</v>
      </c>
    </row>
    <row r="52" spans="3:9" ht="12.75">
      <c r="C52" s="2">
        <v>56</v>
      </c>
      <c r="F52" s="5">
        <v>42</v>
      </c>
      <c r="I52" s="5">
        <v>37</v>
      </c>
    </row>
    <row r="53" spans="3:9" ht="12.75">
      <c r="C53" s="3">
        <v>57</v>
      </c>
      <c r="F53" s="5">
        <v>38</v>
      </c>
      <c r="I53" s="5">
        <v>39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K31" sqref="K31"/>
    </sheetView>
  </sheetViews>
  <sheetFormatPr defaultColWidth="9.140625" defaultRowHeight="12.75"/>
  <cols>
    <col min="2" max="3" width="12.00390625" style="0" bestFit="1" customWidth="1"/>
    <col min="4" max="4" width="12.7109375" style="0" bestFit="1" customWidth="1"/>
    <col min="5" max="5" width="8.140625" style="0" bestFit="1" customWidth="1"/>
  </cols>
  <sheetData>
    <row r="1" spans="2:5" ht="12.75">
      <c r="B1" s="17" t="s">
        <v>27</v>
      </c>
      <c r="C1" t="s">
        <v>28</v>
      </c>
      <c r="D1" t="s">
        <v>29</v>
      </c>
      <c r="E1" t="s">
        <v>30</v>
      </c>
    </row>
    <row r="2" spans="1:3" ht="12.75">
      <c r="A2" s="18">
        <v>36682</v>
      </c>
      <c r="B2">
        <v>7.17681853810891</v>
      </c>
      <c r="C2">
        <v>8.374051554772713</v>
      </c>
    </row>
    <row r="3" spans="1:5" ht="12.75">
      <c r="A3" s="18">
        <v>36683</v>
      </c>
      <c r="B3">
        <v>6.784584876898109</v>
      </c>
      <c r="C3">
        <v>6.685714789426076</v>
      </c>
      <c r="D3">
        <v>8.294936177378611</v>
      </c>
      <c r="E3">
        <v>9.474</v>
      </c>
    </row>
    <row r="4" spans="1:4" ht="12.75">
      <c r="A4" s="18">
        <v>36684</v>
      </c>
      <c r="B4">
        <v>5.49</v>
      </c>
      <c r="C4">
        <v>6.207925813615787</v>
      </c>
      <c r="D4">
        <v>7.440358873608383</v>
      </c>
    </row>
    <row r="5" spans="1:5" ht="12.75">
      <c r="A5" s="18">
        <v>36685</v>
      </c>
      <c r="B5">
        <v>3.430125787768224</v>
      </c>
      <c r="D5">
        <v>3.1329165689851584</v>
      </c>
      <c r="E5">
        <v>0</v>
      </c>
    </row>
    <row r="6" spans="1:5" ht="12.75">
      <c r="A6" s="18">
        <v>36686</v>
      </c>
      <c r="B6">
        <v>1.578026349243037</v>
      </c>
      <c r="C6">
        <v>1.6616764898493779</v>
      </c>
      <c r="D6">
        <v>1.8203320235756386</v>
      </c>
      <c r="E6">
        <v>0</v>
      </c>
    </row>
    <row r="7" spans="1:5" ht="12.75">
      <c r="A7" s="18">
        <v>36687</v>
      </c>
      <c r="B7">
        <v>0.6818146692861822</v>
      </c>
      <c r="C7">
        <v>0.2778912901113294</v>
      </c>
      <c r="D7">
        <v>1.0532144476348801</v>
      </c>
      <c r="E7">
        <v>0</v>
      </c>
    </row>
    <row r="8" spans="1:5" ht="12.75">
      <c r="A8" s="18">
        <v>36688</v>
      </c>
      <c r="B8">
        <v>0.5659390962671906</v>
      </c>
      <c r="C8">
        <v>0</v>
      </c>
      <c r="D8">
        <v>0.2730555975349689</v>
      </c>
      <c r="E8">
        <v>0</v>
      </c>
    </row>
    <row r="9" spans="1:5" ht="12.75">
      <c r="A9" s="1">
        <v>36689</v>
      </c>
      <c r="B9">
        <v>0</v>
      </c>
      <c r="C9">
        <v>0</v>
      </c>
      <c r="D9">
        <v>0</v>
      </c>
      <c r="E9">
        <v>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B1">
      <selection activeCell="G30" sqref="G30"/>
    </sheetView>
  </sheetViews>
  <sheetFormatPr defaultColWidth="9.140625" defaultRowHeight="12.75"/>
  <cols>
    <col min="1" max="1" width="20.7109375" style="0" customWidth="1"/>
    <col min="2" max="2" width="20.7109375" style="1" customWidth="1"/>
    <col min="3" max="16384" width="17.00390625" style="0" customWidth="1"/>
  </cols>
  <sheetData>
    <row r="1" spans="1:3" ht="12.75">
      <c r="A1" t="s">
        <v>34</v>
      </c>
      <c r="C1" t="s">
        <v>35</v>
      </c>
    </row>
    <row r="2" spans="1:5" ht="12.75">
      <c r="A2" t="s">
        <v>36</v>
      </c>
      <c r="C2" t="s">
        <v>32</v>
      </c>
      <c r="D2" t="s">
        <v>37</v>
      </c>
      <c r="E2" t="s">
        <v>25</v>
      </c>
    </row>
    <row r="3" spans="1:5" ht="12.75">
      <c r="A3">
        <v>127</v>
      </c>
      <c r="B3" s="1">
        <v>36654</v>
      </c>
      <c r="C3">
        <v>305.625</v>
      </c>
      <c r="D3">
        <v>34.68092133</v>
      </c>
      <c r="E3">
        <f>C3/0.23/100</f>
        <v>13.28804347826087</v>
      </c>
    </row>
    <row r="4" spans="1:5" ht="12.75">
      <c r="A4">
        <v>129</v>
      </c>
      <c r="B4" s="1">
        <v>36656</v>
      </c>
      <c r="C4">
        <v>321.875</v>
      </c>
      <c r="D4">
        <v>19.10682214</v>
      </c>
      <c r="E4">
        <f aca="true" t="shared" si="0" ref="E4:E13">C4/0.23/100</f>
        <v>13.994565217391303</v>
      </c>
    </row>
    <row r="5" spans="1:5" ht="12.75">
      <c r="A5">
        <v>133</v>
      </c>
      <c r="B5" s="1">
        <v>36660</v>
      </c>
      <c r="C5">
        <v>350.8333333</v>
      </c>
      <c r="D5">
        <v>30.32672328</v>
      </c>
      <c r="E5">
        <f t="shared" si="0"/>
        <v>15.25362318695652</v>
      </c>
    </row>
    <row r="6" spans="1:5" ht="12.75">
      <c r="A6">
        <v>136</v>
      </c>
      <c r="B6" s="1">
        <v>36663</v>
      </c>
      <c r="C6">
        <v>338.7083333</v>
      </c>
      <c r="D6">
        <v>23.92466286</v>
      </c>
      <c r="E6">
        <f t="shared" si="0"/>
        <v>14.726449273913042</v>
      </c>
    </row>
    <row r="7" spans="1:6" ht="12.75">
      <c r="A7">
        <v>140</v>
      </c>
      <c r="B7" s="1">
        <v>36667</v>
      </c>
      <c r="C7">
        <v>321.2916667</v>
      </c>
      <c r="D7">
        <v>38.76627755</v>
      </c>
      <c r="E7">
        <f t="shared" si="0"/>
        <v>13.9692029</v>
      </c>
      <c r="F7">
        <f>SUM(E3:E7)/5</f>
        <v>14.246376811304348</v>
      </c>
    </row>
    <row r="8" spans="1:5" ht="12.75">
      <c r="A8">
        <v>144</v>
      </c>
      <c r="B8" s="1">
        <v>36671</v>
      </c>
      <c r="C8">
        <v>316.8</v>
      </c>
      <c r="D8">
        <v>22.24999031</v>
      </c>
      <c r="E8">
        <f t="shared" si="0"/>
        <v>13.77391304347826</v>
      </c>
    </row>
    <row r="9" spans="1:5" ht="12.75">
      <c r="A9">
        <v>148</v>
      </c>
      <c r="B9" s="1">
        <v>36675</v>
      </c>
      <c r="C9">
        <v>300.2</v>
      </c>
      <c r="D9">
        <v>20.94228522</v>
      </c>
      <c r="E9">
        <f t="shared" si="0"/>
        <v>13.052173913043477</v>
      </c>
    </row>
    <row r="10" spans="1:5" ht="12.75">
      <c r="A10">
        <v>152</v>
      </c>
      <c r="B10" s="1">
        <v>36679</v>
      </c>
      <c r="C10">
        <v>292</v>
      </c>
      <c r="D10">
        <v>27.95631513</v>
      </c>
      <c r="E10">
        <f t="shared" si="0"/>
        <v>12.695652173913043</v>
      </c>
    </row>
    <row r="11" spans="1:5" ht="12.75">
      <c r="A11">
        <v>156</v>
      </c>
      <c r="B11" s="1">
        <v>36683</v>
      </c>
      <c r="C11">
        <v>245.2592593</v>
      </c>
      <c r="D11">
        <v>47.45329087</v>
      </c>
      <c r="E11">
        <f t="shared" si="0"/>
        <v>10.663446056521739</v>
      </c>
    </row>
    <row r="12" spans="1:5" ht="12.75">
      <c r="A12">
        <v>158</v>
      </c>
      <c r="B12" s="1">
        <v>36685</v>
      </c>
      <c r="C12">
        <v>208.9285714</v>
      </c>
      <c r="D12">
        <v>36.68881005</v>
      </c>
      <c r="E12">
        <f t="shared" si="0"/>
        <v>9.083850930434783</v>
      </c>
    </row>
    <row r="13" spans="1:6" ht="12.75">
      <c r="A13">
        <v>160</v>
      </c>
      <c r="B13" s="1">
        <v>36687</v>
      </c>
      <c r="C13">
        <v>147.6206897</v>
      </c>
      <c r="D13">
        <v>24.91329793</v>
      </c>
      <c r="E13">
        <f t="shared" si="0"/>
        <v>6.41829085652174</v>
      </c>
      <c r="F13">
        <f>E13/F7</f>
        <v>0.4505209248311398</v>
      </c>
    </row>
    <row r="14" spans="2:5" ht="12.75">
      <c r="B14" s="1">
        <v>36688</v>
      </c>
      <c r="E14">
        <f>E13*0.3</f>
        <v>1.9254872569565218</v>
      </c>
    </row>
    <row r="15" spans="2:5" ht="12.75">
      <c r="B15" s="1">
        <v>36689</v>
      </c>
      <c r="E15">
        <v>0</v>
      </c>
    </row>
    <row r="16" ht="12.75">
      <c r="E16">
        <v>0</v>
      </c>
    </row>
    <row r="21" ht="12.75">
      <c r="C21" t="s">
        <v>38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L45" sqref="L44:L45"/>
    </sheetView>
  </sheetViews>
  <sheetFormatPr defaultColWidth="9.140625" defaultRowHeight="12.75"/>
  <cols>
    <col min="1" max="1" width="12.8515625" style="0" customWidth="1"/>
  </cols>
  <sheetData>
    <row r="1" spans="1:4" ht="12.75">
      <c r="A1" s="6"/>
      <c r="B1" s="7" t="s">
        <v>22</v>
      </c>
      <c r="C1" s="7" t="s">
        <v>14</v>
      </c>
      <c r="D1" s="7" t="s">
        <v>15</v>
      </c>
    </row>
    <row r="2" spans="1:6" ht="12.75">
      <c r="A2" s="8" t="s">
        <v>0</v>
      </c>
      <c r="B2" s="9" t="s">
        <v>16</v>
      </c>
      <c r="C2" s="9"/>
      <c r="D2" s="9"/>
      <c r="F2" t="s">
        <v>33</v>
      </c>
    </row>
    <row r="4" spans="1:6" ht="12.75">
      <c r="A4" s="1">
        <v>36646</v>
      </c>
      <c r="B4" s="10">
        <v>16.609762534949503</v>
      </c>
      <c r="F4" s="10"/>
    </row>
    <row r="5" spans="1:6" ht="12.75">
      <c r="A5" s="1">
        <v>36647</v>
      </c>
      <c r="B5" s="10">
        <v>17.787706933710616</v>
      </c>
      <c r="F5" s="10"/>
    </row>
    <row r="6" spans="1:6" ht="12.75">
      <c r="A6" s="1">
        <v>36648</v>
      </c>
      <c r="B6" s="10">
        <v>22.884487835927725</v>
      </c>
      <c r="C6">
        <v>15.338390686939603</v>
      </c>
      <c r="D6" s="10">
        <v>19.392137874208277</v>
      </c>
      <c r="F6" s="10">
        <f>AVERAGE(C6:D6)</f>
        <v>17.36526428057394</v>
      </c>
    </row>
    <row r="7" spans="1:6" ht="12.75">
      <c r="A7" s="1">
        <v>36649</v>
      </c>
      <c r="B7" s="10">
        <v>23.682506159732604</v>
      </c>
      <c r="C7">
        <v>16.996945123890857</v>
      </c>
      <c r="D7" s="10">
        <v>16.080435368276355</v>
      </c>
      <c r="F7" s="10">
        <f aca="true" t="shared" si="0" ref="F7:F42">AVERAGE(C7:D7)</f>
        <v>16.538690246083604</v>
      </c>
    </row>
    <row r="8" spans="1:6" ht="12.75">
      <c r="A8" s="1">
        <v>36650</v>
      </c>
      <c r="B8" s="10">
        <v>28.00456287226141</v>
      </c>
      <c r="C8">
        <v>20.54026794489448</v>
      </c>
      <c r="D8" s="10">
        <v>18.311275114871655</v>
      </c>
      <c r="F8" s="10">
        <f t="shared" si="0"/>
        <v>19.425771529883068</v>
      </c>
    </row>
    <row r="9" spans="1:6" ht="12.75">
      <c r="A9" s="1">
        <v>36651</v>
      </c>
      <c r="B9" s="10">
        <v>21.8700660324111</v>
      </c>
      <c r="C9">
        <v>17.903711211391926</v>
      </c>
      <c r="D9" s="10">
        <v>17.215906972828833</v>
      </c>
      <c r="F9" s="10">
        <f t="shared" si="0"/>
        <v>17.559809092110378</v>
      </c>
    </row>
    <row r="10" spans="1:6" ht="12.75">
      <c r="A10" s="1">
        <v>36652</v>
      </c>
      <c r="F10" s="10">
        <f>(F9+F11)/2</f>
        <v>18.042015406314476</v>
      </c>
    </row>
    <row r="11" spans="1:6" ht="12.75">
      <c r="A11" s="1">
        <v>36653</v>
      </c>
      <c r="B11" s="10">
        <v>20.74196978725759</v>
      </c>
      <c r="C11" s="10">
        <v>18.344589080917586</v>
      </c>
      <c r="D11" s="10">
        <v>18.70385436011957</v>
      </c>
      <c r="F11" s="10">
        <f t="shared" si="0"/>
        <v>18.52422172051858</v>
      </c>
    </row>
    <row r="12" spans="1:6" ht="12.75">
      <c r="A12" s="11">
        <v>36654</v>
      </c>
      <c r="B12" s="12">
        <v>32.686811746676156</v>
      </c>
      <c r="C12" s="10">
        <v>18.63632089784103</v>
      </c>
      <c r="D12" s="10">
        <v>17.20563604405103</v>
      </c>
      <c r="F12" s="10">
        <f t="shared" si="0"/>
        <v>17.920978470946032</v>
      </c>
    </row>
    <row r="13" spans="1:6" ht="12.75">
      <c r="A13" s="1">
        <v>36655</v>
      </c>
      <c r="B13" s="10">
        <v>34.946622218703716</v>
      </c>
      <c r="C13" s="10">
        <v>18.668143699223958</v>
      </c>
      <c r="D13" s="10">
        <v>17.028076300951675</v>
      </c>
      <c r="F13" s="10">
        <f t="shared" si="0"/>
        <v>17.848110000087814</v>
      </c>
    </row>
    <row r="14" spans="1:6" ht="12.75">
      <c r="A14" s="1">
        <v>36656</v>
      </c>
      <c r="B14" s="10">
        <v>36.11289660419243</v>
      </c>
      <c r="C14" s="10">
        <v>18.12955630022117</v>
      </c>
      <c r="D14" s="10">
        <v>16.72313821377306</v>
      </c>
      <c r="F14" s="10">
        <f t="shared" si="0"/>
        <v>17.426347256997115</v>
      </c>
    </row>
    <row r="15" spans="1:6" ht="12.75">
      <c r="A15" s="1">
        <v>36657</v>
      </c>
      <c r="B15" s="10">
        <v>36.45872903577926</v>
      </c>
      <c r="C15" s="10">
        <v>18.790110227842057</v>
      </c>
      <c r="D15" s="10">
        <v>18.369415756287506</v>
      </c>
      <c r="F15" s="10">
        <f t="shared" si="0"/>
        <v>18.57976299206478</v>
      </c>
    </row>
    <row r="16" spans="1:6" ht="12.75">
      <c r="A16" s="1">
        <v>36658</v>
      </c>
      <c r="B16" s="10">
        <v>34.63842162192566</v>
      </c>
      <c r="D16" s="10">
        <v>17.191123714929212</v>
      </c>
      <c r="F16" s="10">
        <f t="shared" si="0"/>
        <v>17.191123714929212</v>
      </c>
    </row>
    <row r="17" spans="1:6" ht="12.75">
      <c r="A17" s="1">
        <v>36659</v>
      </c>
      <c r="B17" s="10">
        <v>35.77249865445402</v>
      </c>
      <c r="C17" s="10">
        <v>15.094826976847969</v>
      </c>
      <c r="D17" s="10">
        <v>15.884888849901731</v>
      </c>
      <c r="F17" s="10">
        <f t="shared" si="0"/>
        <v>15.48985791337485</v>
      </c>
    </row>
    <row r="18" spans="1:6" ht="12.75">
      <c r="A18" s="1">
        <v>36660</v>
      </c>
      <c r="B18" s="10">
        <v>37.45050833557231</v>
      </c>
      <c r="C18" s="10">
        <v>15.413470410990294</v>
      </c>
      <c r="D18" s="10">
        <v>14.815274501728725</v>
      </c>
      <c r="F18" s="10">
        <f t="shared" si="0"/>
        <v>15.11437245635951</v>
      </c>
    </row>
    <row r="19" spans="1:6" ht="12.75">
      <c r="A19" s="1">
        <v>36661</v>
      </c>
      <c r="B19" s="10">
        <v>36.14848334196759</v>
      </c>
      <c r="C19" s="10">
        <v>14.772467263716644</v>
      </c>
      <c r="D19" s="10">
        <v>14.550554264093222</v>
      </c>
      <c r="F19" s="10">
        <f t="shared" si="0"/>
        <v>14.661510763904932</v>
      </c>
    </row>
    <row r="20" spans="1:6" ht="12.75">
      <c r="A20" s="1">
        <v>36662</v>
      </c>
      <c r="B20" s="10">
        <v>38.41301083110226</v>
      </c>
      <c r="D20" s="10">
        <v>13.305289878767118</v>
      </c>
      <c r="F20" s="10">
        <f t="shared" si="0"/>
        <v>13.305289878767118</v>
      </c>
    </row>
    <row r="21" spans="1:6" ht="12.75">
      <c r="A21" s="1">
        <v>36663</v>
      </c>
      <c r="B21" s="10">
        <v>35.48217036500121</v>
      </c>
      <c r="C21" s="10">
        <v>13.895235907705414</v>
      </c>
      <c r="D21" s="10">
        <v>12.659909626596956</v>
      </c>
      <c r="F21" s="10">
        <f t="shared" si="0"/>
        <v>13.277572767151185</v>
      </c>
    </row>
    <row r="22" spans="1:6" ht="12.75">
      <c r="A22" s="1">
        <v>36664</v>
      </c>
      <c r="B22" s="10">
        <v>34.32940877025881</v>
      </c>
      <c r="C22" s="10">
        <v>13.451115556526618</v>
      </c>
      <c r="D22" s="10">
        <v>9.374569893356076</v>
      </c>
      <c r="F22" s="10">
        <f t="shared" si="0"/>
        <v>11.412842724941347</v>
      </c>
    </row>
    <row r="23" spans="1:6" ht="12.75">
      <c r="A23" s="1">
        <v>36665</v>
      </c>
      <c r="B23" s="10">
        <v>33.34993264619782</v>
      </c>
      <c r="C23" s="10">
        <v>13.52518619660525</v>
      </c>
      <c r="D23" s="10">
        <v>8.219585661468871</v>
      </c>
      <c r="F23" s="10">
        <f t="shared" si="0"/>
        <v>10.87238592903706</v>
      </c>
    </row>
    <row r="24" spans="1:6" ht="12.75">
      <c r="A24" s="1">
        <v>36666</v>
      </c>
      <c r="B24" s="10">
        <v>35.10120202091168</v>
      </c>
      <c r="C24" s="10">
        <v>11.408170956389766</v>
      </c>
      <c r="D24" s="10">
        <v>6.003669798361212</v>
      </c>
      <c r="F24" s="10">
        <f t="shared" si="0"/>
        <v>8.705920377375488</v>
      </c>
    </row>
    <row r="25" spans="1:6" ht="12.75">
      <c r="A25" s="1">
        <v>36667</v>
      </c>
      <c r="B25" s="10">
        <v>35.68765738396903</v>
      </c>
      <c r="C25" s="10">
        <v>12.067165343715088</v>
      </c>
      <c r="D25" s="10">
        <v>6.289785311235561</v>
      </c>
      <c r="F25" s="10">
        <f t="shared" si="0"/>
        <v>9.178475327475324</v>
      </c>
    </row>
    <row r="26" spans="1:6" ht="12.75">
      <c r="A26" s="1">
        <v>36668</v>
      </c>
      <c r="B26" s="10">
        <v>31.39215415247709</v>
      </c>
      <c r="C26" s="10">
        <v>10.80136089157401</v>
      </c>
      <c r="D26" s="10">
        <v>4.651038517399054</v>
      </c>
      <c r="F26" s="10">
        <f t="shared" si="0"/>
        <v>7.7261997044865325</v>
      </c>
    </row>
    <row r="27" spans="1:6" ht="12.75">
      <c r="A27" s="1">
        <v>36669</v>
      </c>
      <c r="B27" s="10">
        <v>33.63482814797151</v>
      </c>
      <c r="C27" s="10">
        <v>10.266939065193213</v>
      </c>
      <c r="D27" s="10">
        <v>5.338354020477505</v>
      </c>
      <c r="F27" s="10">
        <f t="shared" si="0"/>
        <v>7.802646542835359</v>
      </c>
    </row>
    <row r="28" spans="1:6" ht="12.75">
      <c r="A28" s="1">
        <v>36670</v>
      </c>
      <c r="F28" s="10">
        <f>(F27+F29)/2</f>
        <v>7.84074734382331</v>
      </c>
    </row>
    <row r="29" spans="1:6" ht="12.75">
      <c r="A29" s="1">
        <v>36671</v>
      </c>
      <c r="B29" s="10">
        <v>34.871690282295006</v>
      </c>
      <c r="C29" s="10">
        <v>11.532665597111613</v>
      </c>
      <c r="D29" s="10">
        <v>4.225030692510907</v>
      </c>
      <c r="F29" s="10">
        <f t="shared" si="0"/>
        <v>7.8788481448112595</v>
      </c>
    </row>
    <row r="30" spans="1:6" ht="12.75">
      <c r="A30" s="1">
        <v>36673</v>
      </c>
      <c r="B30" s="10">
        <v>36.92428707160833</v>
      </c>
      <c r="C30" s="10">
        <v>9.283477881689699</v>
      </c>
      <c r="D30" s="10">
        <v>3.752542004642771</v>
      </c>
      <c r="F30" s="10">
        <f t="shared" si="0"/>
        <v>6.518009943166235</v>
      </c>
    </row>
    <row r="31" spans="1:6" ht="12.75">
      <c r="A31" s="1">
        <v>36674</v>
      </c>
      <c r="B31" s="10">
        <v>35.75689627935124</v>
      </c>
      <c r="C31" s="10">
        <v>8.521412492344918</v>
      </c>
      <c r="D31" s="10">
        <v>3.24090142804286</v>
      </c>
      <c r="F31" s="10">
        <f t="shared" si="0"/>
        <v>5.88115696019389</v>
      </c>
    </row>
    <row r="32" spans="1:6" ht="12.75">
      <c r="A32" s="1">
        <v>36675</v>
      </c>
      <c r="B32" s="10">
        <v>36.39351852896275</v>
      </c>
      <c r="C32" s="10">
        <v>7.831019563986553</v>
      </c>
      <c r="D32" s="10">
        <v>0.8774924584233321</v>
      </c>
      <c r="F32" s="10">
        <f t="shared" si="0"/>
        <v>4.354256011204942</v>
      </c>
    </row>
    <row r="33" spans="1:6" ht="12.75">
      <c r="A33" s="1">
        <v>36677</v>
      </c>
      <c r="B33" s="10">
        <v>31.5005146634283</v>
      </c>
      <c r="C33" s="10">
        <v>5.116007697622985</v>
      </c>
      <c r="F33" s="10">
        <f t="shared" si="0"/>
        <v>5.116007697622985</v>
      </c>
    </row>
    <row r="34" spans="1:6" ht="12.75">
      <c r="A34" s="1">
        <v>36678</v>
      </c>
      <c r="C34" s="10">
        <v>3.019235767893379</v>
      </c>
      <c r="F34" s="10">
        <f t="shared" si="0"/>
        <v>3.019235767893379</v>
      </c>
    </row>
    <row r="35" spans="1:6" ht="12.75">
      <c r="A35" s="1">
        <v>36679</v>
      </c>
      <c r="C35" s="10">
        <v>0.3596215229405334</v>
      </c>
      <c r="F35" s="10">
        <f t="shared" si="0"/>
        <v>0.3596215229405334</v>
      </c>
    </row>
    <row r="36" spans="1:6" ht="12.75">
      <c r="A36" s="1">
        <v>36680</v>
      </c>
      <c r="B36" s="10">
        <v>22.418763309140957</v>
      </c>
      <c r="C36" s="10">
        <v>0</v>
      </c>
      <c r="F36" s="10">
        <f t="shared" si="0"/>
        <v>0</v>
      </c>
    </row>
    <row r="37" spans="1:6" ht="12.75">
      <c r="A37" s="1">
        <v>36681</v>
      </c>
      <c r="B37" s="10">
        <v>16.071341123033925</v>
      </c>
      <c r="F37" s="10" t="e">
        <f t="shared" si="0"/>
        <v>#DIV/0!</v>
      </c>
    </row>
    <row r="38" spans="1:6" ht="12.75">
      <c r="A38" s="1">
        <v>36682</v>
      </c>
      <c r="B38" s="10">
        <v>11.416955962896976</v>
      </c>
      <c r="F38" s="10" t="e">
        <f t="shared" si="0"/>
        <v>#DIV/0!</v>
      </c>
    </row>
    <row r="39" spans="1:6" ht="12.75">
      <c r="A39" s="1">
        <v>36683</v>
      </c>
      <c r="B39">
        <v>6.467649258538785</v>
      </c>
      <c r="F39" s="10" t="e">
        <f t="shared" si="0"/>
        <v>#DIV/0!</v>
      </c>
    </row>
    <row r="40" spans="1:6" ht="12.75">
      <c r="A40" s="1">
        <v>36684</v>
      </c>
      <c r="B40">
        <v>3.9541326846035316</v>
      </c>
      <c r="F40" s="10" t="e">
        <f t="shared" si="0"/>
        <v>#DIV/0!</v>
      </c>
    </row>
    <row r="41" spans="1:6" ht="12.75">
      <c r="A41" s="1">
        <v>36685</v>
      </c>
      <c r="B41">
        <v>0.6699679386230495</v>
      </c>
      <c r="F41" s="10" t="e">
        <f t="shared" si="0"/>
        <v>#DIV/0!</v>
      </c>
    </row>
    <row r="42" spans="1:6" ht="12.75">
      <c r="A42" s="1">
        <v>36686</v>
      </c>
      <c r="B42">
        <v>0</v>
      </c>
      <c r="F42" s="10" t="e">
        <f t="shared" si="0"/>
        <v>#DIV/0!</v>
      </c>
    </row>
    <row r="43" ht="12.75">
      <c r="A43" s="1"/>
    </row>
    <row r="44" ht="12.75">
      <c r="A44" s="1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1">
      <selection activeCell="E33" sqref="E33"/>
    </sheetView>
  </sheetViews>
  <sheetFormatPr defaultColWidth="9.140625" defaultRowHeight="12.75"/>
  <sheetData>
    <row r="1" ht="12.75">
      <c r="A1" t="s">
        <v>2</v>
      </c>
    </row>
    <row r="2" spans="1:7" ht="12.75">
      <c r="A2" t="s">
        <v>0</v>
      </c>
      <c r="B2" t="s">
        <v>1</v>
      </c>
      <c r="G2" s="1"/>
    </row>
    <row r="3" spans="1:7" ht="12.75">
      <c r="A3" s="1">
        <v>36664</v>
      </c>
      <c r="B3">
        <f>'[1]May18'!A4</f>
        <v>11.240926777077071</v>
      </c>
      <c r="G3" s="1"/>
    </row>
    <row r="4" spans="1:7" ht="12.75">
      <c r="A4" s="1">
        <v>36665</v>
      </c>
      <c r="B4">
        <f>'[1]May19'!A4</f>
        <v>10.720167491620611</v>
      </c>
      <c r="G4" s="1"/>
    </row>
    <row r="5" spans="1:7" ht="12.75">
      <c r="A5" s="1">
        <v>36666</v>
      </c>
      <c r="B5">
        <f>'[1]May20'!A4</f>
        <v>10.221820516634155</v>
      </c>
      <c r="G5" s="1"/>
    </row>
    <row r="6" spans="1:7" ht="12.75">
      <c r="A6" s="1">
        <v>36676</v>
      </c>
      <c r="B6">
        <f>'[1]May30'!A4</f>
        <v>9.208826971766188</v>
      </c>
      <c r="G6" s="1"/>
    </row>
    <row r="7" spans="1:7" ht="12.75">
      <c r="A7" s="1">
        <v>36677</v>
      </c>
      <c r="B7">
        <f>'[1]May31'!H4</f>
        <v>9.518102678904716</v>
      </c>
      <c r="G7" s="1"/>
    </row>
    <row r="8" spans="1:7" ht="12.75">
      <c r="A8" s="1">
        <v>36678</v>
      </c>
      <c r="B8">
        <f>'[1]Jun01'!I4</f>
        <v>9.27183764381144</v>
      </c>
      <c r="G8" s="1"/>
    </row>
    <row r="9" spans="1:7" ht="12.75">
      <c r="A9" s="1">
        <v>36679</v>
      </c>
      <c r="B9">
        <f>'[1]Jun02'!H4</f>
        <v>8.03119233920632</v>
      </c>
      <c r="G9" s="1"/>
    </row>
    <row r="10" spans="1:7" ht="12.75">
      <c r="A10" s="1">
        <v>36680</v>
      </c>
      <c r="B10">
        <f>'[1]Jun03'!A4</f>
        <v>7.540665834309892</v>
      </c>
      <c r="G10" s="1"/>
    </row>
    <row r="11" spans="1:7" ht="12.75">
      <c r="A11" s="1">
        <v>36681</v>
      </c>
      <c r="B11">
        <f>'[1]Jun04'!A4</f>
        <v>7.292703075699361</v>
      </c>
      <c r="G11" s="1"/>
    </row>
    <row r="12" spans="1:7" ht="12.75">
      <c r="A12" s="1">
        <v>36682</v>
      </c>
      <c r="B12">
        <f>'[1]Jun05'!A4</f>
        <v>6.358075120105138</v>
      </c>
      <c r="G12" s="1"/>
    </row>
    <row r="13" spans="1:7" ht="12.75">
      <c r="A13" s="1">
        <v>36683</v>
      </c>
      <c r="B13">
        <f>'[1]Jun06'!A4</f>
        <v>3.906166456927326</v>
      </c>
      <c r="G13" s="1"/>
    </row>
    <row r="14" spans="1:7" ht="12.75">
      <c r="A14" s="1">
        <v>36684</v>
      </c>
      <c r="B14">
        <f>'[1]Jun07'!A4</f>
        <v>0.21659425445138533</v>
      </c>
      <c r="G14" s="1"/>
    </row>
    <row r="15" spans="1:7" ht="12.75">
      <c r="A15" s="1">
        <v>36685</v>
      </c>
      <c r="B15">
        <f>'[1]Jun08'!A4</f>
        <v>0.011096831038907115</v>
      </c>
      <c r="G15" s="1"/>
    </row>
    <row r="16" spans="1:7" ht="12.75">
      <c r="A16" s="1">
        <v>36686</v>
      </c>
      <c r="B16">
        <v>0</v>
      </c>
      <c r="G16" s="1"/>
    </row>
    <row r="17" ht="12.75">
      <c r="G17" s="1"/>
    </row>
    <row r="18" ht="12.75">
      <c r="G18" s="1"/>
    </row>
    <row r="19" ht="12.75">
      <c r="G19" s="1"/>
    </row>
    <row r="20" ht="12.75">
      <c r="G20" s="1"/>
    </row>
    <row r="21" ht="12.75">
      <c r="G21" s="1"/>
    </row>
    <row r="22" ht="12.75">
      <c r="G22" s="1"/>
    </row>
    <row r="23" ht="12.75">
      <c r="G23" s="1"/>
    </row>
    <row r="24" ht="12.75">
      <c r="G24" s="1"/>
    </row>
    <row r="25" ht="12.75">
      <c r="G25" s="1"/>
    </row>
    <row r="26" ht="12.75">
      <c r="G26" s="1"/>
    </row>
    <row r="27" ht="12.75">
      <c r="G27" s="1"/>
    </row>
    <row r="28" ht="12.75">
      <c r="G28" s="1"/>
    </row>
    <row r="29" ht="12.75">
      <c r="G29" s="1"/>
    </row>
    <row r="30" ht="12.75">
      <c r="G30" s="1"/>
    </row>
    <row r="31" ht="12.75">
      <c r="G31" s="1"/>
    </row>
    <row r="32" ht="12.75">
      <c r="G32" s="1"/>
    </row>
    <row r="33" ht="12.75">
      <c r="G33" s="1"/>
    </row>
    <row r="34" ht="12.75">
      <c r="G34" s="1"/>
    </row>
    <row r="35" ht="12.75">
      <c r="G35" s="1"/>
    </row>
    <row r="36" ht="12.75">
      <c r="G36" s="1"/>
    </row>
    <row r="37" ht="12.75">
      <c r="G37" s="1"/>
    </row>
    <row r="38" ht="12.75">
      <c r="G38" s="1"/>
    </row>
    <row r="39" ht="12.75">
      <c r="G39" s="1"/>
    </row>
    <row r="40" ht="12.75">
      <c r="G40" s="1"/>
    </row>
    <row r="41" ht="12.75">
      <c r="G41" s="1"/>
    </row>
    <row r="42" ht="12.75">
      <c r="G42" s="1"/>
    </row>
    <row r="43" ht="12.75">
      <c r="G43" s="1"/>
    </row>
    <row r="44" ht="12.75">
      <c r="G44" s="1"/>
    </row>
    <row r="45" ht="12.75">
      <c r="G45" s="1"/>
    </row>
    <row r="46" ht="12.75">
      <c r="G46" s="1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2"/>
  <sheetViews>
    <sheetView workbookViewId="0" topLeftCell="A2">
      <selection activeCell="D36" sqref="D36"/>
    </sheetView>
  </sheetViews>
  <sheetFormatPr defaultColWidth="9.140625" defaultRowHeight="12.75"/>
  <cols>
    <col min="1" max="1" width="14.7109375" style="0" customWidth="1"/>
    <col min="2" max="2" width="16.28125" style="0" customWidth="1"/>
  </cols>
  <sheetData>
    <row r="2" spans="1:3" ht="12.75">
      <c r="A2" t="s">
        <v>3</v>
      </c>
      <c r="B2" t="s">
        <v>0</v>
      </c>
      <c r="C2" t="s">
        <v>4</v>
      </c>
    </row>
    <row r="3" spans="1:3" ht="12.75">
      <c r="A3" t="s">
        <v>5</v>
      </c>
      <c r="B3" s="1">
        <v>36652</v>
      </c>
      <c r="C3">
        <v>21.240364827569017</v>
      </c>
    </row>
    <row r="4" spans="1:3" ht="12.75">
      <c r="A4" t="s">
        <v>5</v>
      </c>
      <c r="B4" s="1">
        <v>36653</v>
      </c>
      <c r="C4">
        <v>23.435644707871347</v>
      </c>
    </row>
    <row r="5" spans="1:3" ht="12.75">
      <c r="A5" t="s">
        <v>5</v>
      </c>
      <c r="B5" s="1">
        <v>36654</v>
      </c>
      <c r="C5">
        <v>18.43435679812736</v>
      </c>
    </row>
    <row r="6" spans="1:3" ht="12.75">
      <c r="A6" t="s">
        <v>5</v>
      </c>
      <c r="B6" s="1">
        <v>36655</v>
      </c>
      <c r="C6" t="e">
        <v>#DIV/0!</v>
      </c>
    </row>
    <row r="7" spans="1:3" ht="12.75">
      <c r="A7" t="s">
        <v>5</v>
      </c>
      <c r="B7" s="1">
        <v>36656</v>
      </c>
      <c r="C7">
        <v>16.970298315847664</v>
      </c>
    </row>
    <row r="8" spans="1:3" ht="12.75">
      <c r="A8" t="s">
        <v>5</v>
      </c>
      <c r="B8" s="1">
        <v>36657</v>
      </c>
      <c r="C8">
        <v>16.678723372112348</v>
      </c>
    </row>
    <row r="9" spans="1:3" ht="12.75">
      <c r="A9" t="s">
        <v>5</v>
      </c>
      <c r="B9" s="1">
        <v>36658</v>
      </c>
      <c r="C9">
        <v>18.820747237788066</v>
      </c>
    </row>
    <row r="10" spans="1:3" ht="12.75">
      <c r="A10" t="s">
        <v>5</v>
      </c>
      <c r="B10" s="1">
        <v>36659</v>
      </c>
      <c r="C10">
        <v>14.322726877219036</v>
      </c>
    </row>
    <row r="11" spans="1:3" ht="12.75">
      <c r="A11" t="s">
        <v>5</v>
      </c>
      <c r="B11" s="1">
        <v>36660</v>
      </c>
      <c r="C11">
        <v>16.05219058229215</v>
      </c>
    </row>
    <row r="12" spans="1:3" ht="12.75">
      <c r="A12" t="s">
        <v>5</v>
      </c>
      <c r="B12" s="1">
        <v>36661</v>
      </c>
      <c r="C12">
        <v>16.902621723626947</v>
      </c>
    </row>
    <row r="13" spans="1:3" ht="12.75">
      <c r="A13" t="s">
        <v>5</v>
      </c>
      <c r="B13" s="1">
        <v>36662</v>
      </c>
      <c r="C13">
        <v>13.913682056730922</v>
      </c>
    </row>
    <row r="14" spans="1:3" ht="12.75">
      <c r="A14" t="s">
        <v>5</v>
      </c>
      <c r="B14" s="1">
        <v>36663</v>
      </c>
      <c r="C14">
        <v>15.499774311650535</v>
      </c>
    </row>
    <row r="15" spans="1:3" ht="12.75">
      <c r="A15" t="s">
        <v>5</v>
      </c>
      <c r="B15" s="1">
        <v>36664</v>
      </c>
      <c r="C15">
        <v>17.455150082176722</v>
      </c>
    </row>
    <row r="16" spans="1:3" ht="12.75">
      <c r="A16" t="s">
        <v>5</v>
      </c>
      <c r="B16" s="1">
        <v>36665</v>
      </c>
      <c r="C16">
        <v>19.23376445076081</v>
      </c>
    </row>
    <row r="17" spans="1:3" ht="12.75">
      <c r="A17" t="s">
        <v>5</v>
      </c>
      <c r="B17" s="1">
        <v>36666</v>
      </c>
      <c r="C17">
        <v>18.441873130549844</v>
      </c>
    </row>
    <row r="18" spans="1:3" ht="12.75">
      <c r="A18" t="s">
        <v>5</v>
      </c>
      <c r="B18" s="1">
        <v>36667</v>
      </c>
      <c r="C18">
        <v>15.710251171734162</v>
      </c>
    </row>
    <row r="19" spans="1:3" ht="12.75">
      <c r="A19" t="s">
        <v>5</v>
      </c>
      <c r="B19" s="1">
        <v>36668</v>
      </c>
      <c r="C19">
        <v>16.108924078005817</v>
      </c>
    </row>
    <row r="20" spans="1:3" ht="12.75">
      <c r="A20" t="s">
        <v>5</v>
      </c>
      <c r="B20" s="1">
        <v>36669</v>
      </c>
      <c r="C20">
        <v>14.270876629333815</v>
      </c>
    </row>
    <row r="21" spans="1:3" ht="12.75">
      <c r="A21" t="s">
        <v>5</v>
      </c>
      <c r="B21" s="1">
        <v>36670</v>
      </c>
      <c r="C21">
        <v>14.30646956388955</v>
      </c>
    </row>
    <row r="22" spans="1:3" ht="12.75">
      <c r="A22" t="s">
        <v>5</v>
      </c>
      <c r="B22" s="1">
        <v>36671</v>
      </c>
      <c r="C22">
        <v>16.013880227371633</v>
      </c>
    </row>
    <row r="23" spans="1:3" ht="12.75">
      <c r="A23" t="s">
        <v>5</v>
      </c>
      <c r="B23" s="1">
        <v>36672</v>
      </c>
      <c r="C23">
        <v>14.270873028834812</v>
      </c>
    </row>
    <row r="24" spans="1:3" ht="12.75">
      <c r="A24" t="s">
        <v>5</v>
      </c>
      <c r="B24" s="1">
        <v>36673</v>
      </c>
      <c r="C24">
        <v>12.401087491517623</v>
      </c>
    </row>
    <row r="25" spans="1:3" ht="12.75">
      <c r="A25" t="s">
        <v>5</v>
      </c>
      <c r="B25" s="1">
        <v>36674</v>
      </c>
      <c r="C25">
        <v>11.633216461976774</v>
      </c>
    </row>
    <row r="26" spans="1:2" ht="12.75">
      <c r="A26" t="s">
        <v>5</v>
      </c>
      <c r="B26" s="1">
        <v>36675</v>
      </c>
    </row>
    <row r="27" spans="1:3" ht="12.75">
      <c r="A27" t="s">
        <v>5</v>
      </c>
      <c r="B27" s="1">
        <v>36676</v>
      </c>
      <c r="C27">
        <v>8.248581743573082</v>
      </c>
    </row>
    <row r="28" spans="1:3" ht="12.75">
      <c r="A28" t="s">
        <v>5</v>
      </c>
      <c r="B28" s="1">
        <v>36677</v>
      </c>
      <c r="C28">
        <v>7.837112844476675</v>
      </c>
    </row>
    <row r="29" spans="1:3" ht="12.75">
      <c r="A29" t="s">
        <v>5</v>
      </c>
      <c r="B29" s="1">
        <v>36678</v>
      </c>
      <c r="C29">
        <v>3.7805808806183467</v>
      </c>
    </row>
    <row r="30" spans="1:3" ht="12.75">
      <c r="A30" t="s">
        <v>5</v>
      </c>
      <c r="B30" s="1">
        <v>36679</v>
      </c>
      <c r="C30">
        <v>4.12</v>
      </c>
    </row>
    <row r="31" spans="1:3" ht="12.75">
      <c r="A31" t="s">
        <v>5</v>
      </c>
      <c r="B31" s="1">
        <v>36680</v>
      </c>
      <c r="C31">
        <v>1.7844752665973043</v>
      </c>
    </row>
    <row r="32" spans="1:3" ht="12.75">
      <c r="A32" t="s">
        <v>5</v>
      </c>
      <c r="B32" s="1">
        <v>36681</v>
      </c>
      <c r="C32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32"/>
  <sheetViews>
    <sheetView workbookViewId="0" topLeftCell="A3">
      <selection activeCell="A3" sqref="A1:C16384"/>
    </sheetView>
  </sheetViews>
  <sheetFormatPr defaultColWidth="9.140625" defaultRowHeight="12.75"/>
  <cols>
    <col min="1" max="3" width="13.8515625" style="0" customWidth="1"/>
  </cols>
  <sheetData>
    <row r="2" spans="1:3" ht="12.75">
      <c r="A2" t="s">
        <v>3</v>
      </c>
      <c r="B2" t="s">
        <v>0</v>
      </c>
      <c r="C2" t="s">
        <v>4</v>
      </c>
    </row>
    <row r="3" spans="1:3" ht="12.75">
      <c r="A3" t="s">
        <v>6</v>
      </c>
      <c r="B3" s="1">
        <v>36652</v>
      </c>
      <c r="C3">
        <v>5.2992032008542225</v>
      </c>
    </row>
    <row r="4" spans="1:3" ht="12.75">
      <c r="A4" t="s">
        <v>6</v>
      </c>
      <c r="B4" s="1">
        <v>36653</v>
      </c>
      <c r="C4">
        <v>7.88982320962151</v>
      </c>
    </row>
    <row r="5" spans="1:3" ht="12.75">
      <c r="A5" t="s">
        <v>6</v>
      </c>
      <c r="B5" s="1">
        <v>36654</v>
      </c>
      <c r="C5">
        <v>7.850230156762862</v>
      </c>
    </row>
    <row r="6" spans="1:3" ht="12.75">
      <c r="A6" t="s">
        <v>6</v>
      </c>
      <c r="B6" s="1">
        <v>36655</v>
      </c>
      <c r="C6" t="e">
        <v>#DIV/0!</v>
      </c>
    </row>
    <row r="7" spans="1:3" ht="12.75">
      <c r="A7" t="s">
        <v>6</v>
      </c>
      <c r="B7" s="1">
        <v>36656</v>
      </c>
      <c r="C7">
        <v>5.608053992811377</v>
      </c>
    </row>
    <row r="8" spans="1:3" ht="12.75">
      <c r="A8" t="s">
        <v>6</v>
      </c>
      <c r="B8" s="1">
        <v>36657</v>
      </c>
      <c r="C8">
        <v>6.234958827178481</v>
      </c>
    </row>
    <row r="9" spans="1:3" ht="12.75">
      <c r="A9" t="s">
        <v>6</v>
      </c>
      <c r="B9" s="1">
        <v>36658</v>
      </c>
      <c r="C9">
        <v>6.425613511600773</v>
      </c>
    </row>
    <row r="10" spans="1:3" ht="12.75">
      <c r="A10" t="s">
        <v>6</v>
      </c>
      <c r="B10" s="1">
        <v>36659</v>
      </c>
      <c r="C10">
        <v>6.521995113973953</v>
      </c>
    </row>
    <row r="11" spans="1:3" ht="12.75">
      <c r="A11" t="s">
        <v>6</v>
      </c>
      <c r="B11" s="1">
        <v>36660</v>
      </c>
      <c r="C11">
        <v>5.943332887415924</v>
      </c>
    </row>
    <row r="12" spans="1:3" ht="12.75">
      <c r="A12" t="s">
        <v>6</v>
      </c>
      <c r="B12" s="1">
        <v>36661</v>
      </c>
      <c r="C12">
        <v>5.370060212194313</v>
      </c>
    </row>
    <row r="13" spans="1:3" ht="12.75">
      <c r="A13" t="s">
        <v>6</v>
      </c>
      <c r="B13" s="1">
        <v>36662</v>
      </c>
      <c r="C13">
        <v>3.6432934701345827</v>
      </c>
    </row>
    <row r="14" spans="1:3" ht="12.75">
      <c r="A14" t="s">
        <v>6</v>
      </c>
      <c r="B14" s="1">
        <v>36663</v>
      </c>
      <c r="C14">
        <v>2.8700484685461967</v>
      </c>
    </row>
    <row r="15" spans="1:3" ht="12.75">
      <c r="A15" t="s">
        <v>6</v>
      </c>
      <c r="B15" s="1">
        <v>36664</v>
      </c>
      <c r="C15">
        <v>4.4434168014606</v>
      </c>
    </row>
    <row r="16" spans="1:3" ht="12.75">
      <c r="A16" t="s">
        <v>6</v>
      </c>
      <c r="B16" s="1">
        <v>36665</v>
      </c>
      <c r="C16">
        <v>4.685153962505029</v>
      </c>
    </row>
    <row r="17" spans="1:3" ht="12.75">
      <c r="A17" t="s">
        <v>6</v>
      </c>
      <c r="B17" s="1">
        <v>36666</v>
      </c>
      <c r="C17">
        <v>5.469090444057823</v>
      </c>
    </row>
    <row r="18" spans="1:3" ht="12.75">
      <c r="A18" t="s">
        <v>6</v>
      </c>
      <c r="B18" s="1">
        <v>36667</v>
      </c>
      <c r="C18">
        <v>4.612154732966142</v>
      </c>
    </row>
    <row r="19" spans="1:3" ht="12.75">
      <c r="A19" t="s">
        <v>6</v>
      </c>
      <c r="B19" s="1">
        <v>36668</v>
      </c>
      <c r="C19">
        <v>4.283584730276431</v>
      </c>
    </row>
    <row r="20" spans="1:3" ht="12.75">
      <c r="A20" t="s">
        <v>6</v>
      </c>
      <c r="B20" s="1">
        <v>36669</v>
      </c>
      <c r="C20">
        <v>4.564577518352202</v>
      </c>
    </row>
    <row r="21" spans="1:3" ht="12.75">
      <c r="A21" t="s">
        <v>6</v>
      </c>
      <c r="B21" s="1">
        <v>36670</v>
      </c>
      <c r="C21">
        <v>5.12712343040773</v>
      </c>
    </row>
    <row r="22" spans="1:3" ht="12.75">
      <c r="A22" t="s">
        <v>6</v>
      </c>
      <c r="B22" s="1">
        <v>36671</v>
      </c>
      <c r="C22">
        <v>3.88716915005904</v>
      </c>
    </row>
    <row r="23" spans="1:3" ht="12.75">
      <c r="A23" t="s">
        <v>6</v>
      </c>
      <c r="B23" s="1">
        <v>36672</v>
      </c>
      <c r="C23">
        <v>3.636684514343942</v>
      </c>
    </row>
    <row r="24" spans="1:3" ht="12.75">
      <c r="A24" t="s">
        <v>6</v>
      </c>
      <c r="B24" s="1">
        <v>36673</v>
      </c>
      <c r="C24">
        <v>2.625102139894903</v>
      </c>
    </row>
    <row r="25" spans="1:3" ht="12.75">
      <c r="A25" t="s">
        <v>6</v>
      </c>
      <c r="B25" s="1">
        <v>36674</v>
      </c>
      <c r="C25">
        <v>2.596707753888768</v>
      </c>
    </row>
    <row r="26" spans="1:3" ht="12.75">
      <c r="A26" t="s">
        <v>6</v>
      </c>
      <c r="B26" s="1">
        <v>36675</v>
      </c>
      <c r="C26">
        <v>1.141650805038235</v>
      </c>
    </row>
    <row r="27" spans="1:3" ht="12.75">
      <c r="A27" t="s">
        <v>6</v>
      </c>
      <c r="B27" s="1">
        <v>36676</v>
      </c>
      <c r="C27">
        <v>1.2557626427378152</v>
      </c>
    </row>
    <row r="28" spans="1:3" ht="12.75">
      <c r="A28" t="s">
        <v>6</v>
      </c>
      <c r="B28" s="1">
        <v>36677</v>
      </c>
      <c r="C28">
        <v>0</v>
      </c>
    </row>
    <row r="29" spans="1:3" ht="12.75">
      <c r="A29" t="s">
        <v>6</v>
      </c>
      <c r="B29" s="1">
        <v>36678</v>
      </c>
      <c r="C29">
        <v>0</v>
      </c>
    </row>
    <row r="30" spans="1:3" ht="12.75">
      <c r="A30" t="s">
        <v>6</v>
      </c>
      <c r="B30" s="1">
        <v>36679</v>
      </c>
      <c r="C30">
        <v>0</v>
      </c>
    </row>
    <row r="31" spans="1:3" ht="12.75">
      <c r="A31" t="s">
        <v>6</v>
      </c>
      <c r="B31" s="1">
        <v>36680</v>
      </c>
      <c r="C31" t="e">
        <v>#DIV/0!</v>
      </c>
    </row>
    <row r="32" spans="1:3" ht="12.75">
      <c r="A32" t="s">
        <v>6</v>
      </c>
      <c r="B32" s="1">
        <v>36681</v>
      </c>
      <c r="C32" t="e">
        <v>#DIV/0!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1"/>
  <sheetViews>
    <sheetView workbookViewId="0" topLeftCell="A1">
      <selection activeCell="A26" sqref="A26:IV26"/>
    </sheetView>
  </sheetViews>
  <sheetFormatPr defaultColWidth="9.140625" defaultRowHeight="12.75"/>
  <cols>
    <col min="1" max="1" width="14.7109375" style="0" customWidth="1"/>
    <col min="2" max="2" width="16.28125" style="0" customWidth="1"/>
    <col min="4" max="4" width="14.8515625" style="0" customWidth="1"/>
    <col min="5" max="5" width="16.7109375" style="0" customWidth="1"/>
  </cols>
  <sheetData>
    <row r="2" spans="1:7" ht="12.75">
      <c r="A2" t="s">
        <v>3</v>
      </c>
      <c r="B2" t="s">
        <v>0</v>
      </c>
      <c r="C2" t="s">
        <v>4</v>
      </c>
      <c r="D2" t="s">
        <v>3</v>
      </c>
      <c r="E2" t="s">
        <v>0</v>
      </c>
      <c r="F2" t="s">
        <v>4</v>
      </c>
      <c r="G2" t="s">
        <v>31</v>
      </c>
    </row>
    <row r="3" spans="1:7" ht="12.75">
      <c r="A3" t="s">
        <v>5</v>
      </c>
      <c r="B3" s="1">
        <v>36652</v>
      </c>
      <c r="C3">
        <v>21.240364827569017</v>
      </c>
      <c r="D3" t="s">
        <v>6</v>
      </c>
      <c r="E3" s="1">
        <v>36652</v>
      </c>
      <c r="F3">
        <v>5.2992032008542225</v>
      </c>
      <c r="G3">
        <f>(C3*0.3)+(F3*0.7)</f>
        <v>10.081551688868661</v>
      </c>
    </row>
    <row r="4" spans="1:7" ht="12.75">
      <c r="A4" t="s">
        <v>5</v>
      </c>
      <c r="B4" s="1">
        <v>36653</v>
      </c>
      <c r="C4">
        <v>23.435644707871347</v>
      </c>
      <c r="D4" t="s">
        <v>6</v>
      </c>
      <c r="E4" s="1">
        <v>36653</v>
      </c>
      <c r="F4">
        <v>7.88982320962151</v>
      </c>
      <c r="G4">
        <f aca="true" t="shared" si="0" ref="G4:G31">(C4*0.3)+(F4*0.7)</f>
        <v>12.55356965909646</v>
      </c>
    </row>
    <row r="5" spans="1:7" ht="12.75">
      <c r="A5" t="s">
        <v>5</v>
      </c>
      <c r="B5" s="1">
        <v>36654</v>
      </c>
      <c r="C5">
        <v>18.43435679812736</v>
      </c>
      <c r="D5" t="s">
        <v>6</v>
      </c>
      <c r="E5" s="1">
        <v>36654</v>
      </c>
      <c r="F5">
        <v>7.850230156762862</v>
      </c>
      <c r="G5">
        <f t="shared" si="0"/>
        <v>11.02546814917221</v>
      </c>
    </row>
    <row r="6" spans="1:7" ht="12.75">
      <c r="A6" t="s">
        <v>5</v>
      </c>
      <c r="B6" s="1">
        <v>36655</v>
      </c>
      <c r="C6" t="e">
        <v>#DIV/0!</v>
      </c>
      <c r="D6" t="s">
        <v>6</v>
      </c>
      <c r="E6" s="1">
        <v>36655</v>
      </c>
      <c r="F6" t="e">
        <v>#DIV/0!</v>
      </c>
      <c r="G6">
        <f>(G5+G7)/2</f>
        <v>10.021097719447237</v>
      </c>
    </row>
    <row r="7" spans="1:7" ht="12.75">
      <c r="A7" t="s">
        <v>5</v>
      </c>
      <c r="B7" s="1">
        <v>36656</v>
      </c>
      <c r="C7">
        <v>16.970298315847664</v>
      </c>
      <c r="D7" t="s">
        <v>6</v>
      </c>
      <c r="E7" s="1">
        <v>36656</v>
      </c>
      <c r="F7">
        <v>5.608053992811377</v>
      </c>
      <c r="G7">
        <f t="shared" si="0"/>
        <v>9.016727289722262</v>
      </c>
    </row>
    <row r="8" spans="1:7" ht="12.75">
      <c r="A8" t="s">
        <v>5</v>
      </c>
      <c r="B8" s="1">
        <v>36657</v>
      </c>
      <c r="C8">
        <v>16.678723372112348</v>
      </c>
      <c r="D8" t="s">
        <v>6</v>
      </c>
      <c r="E8" s="1">
        <v>36657</v>
      </c>
      <c r="F8">
        <v>6.234958827178481</v>
      </c>
      <c r="G8">
        <f t="shared" si="0"/>
        <v>9.36808819065864</v>
      </c>
    </row>
    <row r="9" spans="1:7" ht="12.75">
      <c r="A9" t="s">
        <v>5</v>
      </c>
      <c r="B9" s="1">
        <v>36658</v>
      </c>
      <c r="C9">
        <v>18.820747237788066</v>
      </c>
      <c r="D9" t="s">
        <v>6</v>
      </c>
      <c r="E9" s="1">
        <v>36658</v>
      </c>
      <c r="F9">
        <v>6.425613511600773</v>
      </c>
      <c r="G9">
        <f t="shared" si="0"/>
        <v>10.14415362945696</v>
      </c>
    </row>
    <row r="10" spans="1:7" ht="12.75">
      <c r="A10" t="s">
        <v>5</v>
      </c>
      <c r="B10" s="1">
        <v>36659</v>
      </c>
      <c r="C10">
        <v>14.322726877219036</v>
      </c>
      <c r="D10" t="s">
        <v>6</v>
      </c>
      <c r="E10" s="1">
        <v>36659</v>
      </c>
      <c r="F10">
        <v>6.521995113973953</v>
      </c>
      <c r="G10">
        <f t="shared" si="0"/>
        <v>8.862214642947478</v>
      </c>
    </row>
    <row r="11" spans="1:7" ht="12.75">
      <c r="A11" t="s">
        <v>5</v>
      </c>
      <c r="B11" s="1">
        <v>36660</v>
      </c>
      <c r="C11">
        <v>16.05219058229215</v>
      </c>
      <c r="D11" t="s">
        <v>6</v>
      </c>
      <c r="E11" s="1">
        <v>36660</v>
      </c>
      <c r="F11">
        <v>5.943332887415924</v>
      </c>
      <c r="G11">
        <f t="shared" si="0"/>
        <v>8.97599019587879</v>
      </c>
    </row>
    <row r="12" spans="1:7" ht="12.75">
      <c r="A12" t="s">
        <v>5</v>
      </c>
      <c r="B12" s="1">
        <v>36661</v>
      </c>
      <c r="C12">
        <v>16.902621723626947</v>
      </c>
      <c r="D12" t="s">
        <v>6</v>
      </c>
      <c r="E12" s="1">
        <v>36661</v>
      </c>
      <c r="F12">
        <v>5.370060212194313</v>
      </c>
      <c r="G12">
        <f t="shared" si="0"/>
        <v>8.829828665624103</v>
      </c>
    </row>
    <row r="13" spans="1:7" ht="12.75">
      <c r="A13" t="s">
        <v>5</v>
      </c>
      <c r="B13" s="1">
        <v>36662</v>
      </c>
      <c r="C13">
        <v>13.913682056730922</v>
      </c>
      <c r="D13" t="s">
        <v>6</v>
      </c>
      <c r="E13" s="1">
        <v>36662</v>
      </c>
      <c r="F13">
        <v>3.6432934701345827</v>
      </c>
      <c r="G13">
        <f t="shared" si="0"/>
        <v>6.7244100461134835</v>
      </c>
    </row>
    <row r="14" spans="1:7" ht="12.75">
      <c r="A14" t="s">
        <v>5</v>
      </c>
      <c r="B14" s="1">
        <v>36663</v>
      </c>
      <c r="C14">
        <v>15.499774311650535</v>
      </c>
      <c r="D14" t="s">
        <v>6</v>
      </c>
      <c r="E14" s="1">
        <v>36663</v>
      </c>
      <c r="F14">
        <v>2.8700484685461967</v>
      </c>
      <c r="G14">
        <f t="shared" si="0"/>
        <v>6.658966221477498</v>
      </c>
    </row>
    <row r="15" spans="1:7" ht="12.75">
      <c r="A15" t="s">
        <v>5</v>
      </c>
      <c r="B15" s="1">
        <v>36664</v>
      </c>
      <c r="C15">
        <v>17.455150082176722</v>
      </c>
      <c r="D15" t="s">
        <v>6</v>
      </c>
      <c r="E15" s="1">
        <v>36664</v>
      </c>
      <c r="F15">
        <v>4.4434168014606</v>
      </c>
      <c r="G15">
        <f t="shared" si="0"/>
        <v>8.346936785675435</v>
      </c>
    </row>
    <row r="16" spans="1:7" ht="12.75">
      <c r="A16" t="s">
        <v>5</v>
      </c>
      <c r="B16" s="1">
        <v>36665</v>
      </c>
      <c r="C16">
        <v>19.23376445076081</v>
      </c>
      <c r="D16" t="s">
        <v>6</v>
      </c>
      <c r="E16" s="1">
        <v>36665</v>
      </c>
      <c r="F16">
        <v>4.685153962505029</v>
      </c>
      <c r="G16">
        <f t="shared" si="0"/>
        <v>9.049737108981763</v>
      </c>
    </row>
    <row r="17" spans="1:7" ht="12.75">
      <c r="A17" t="s">
        <v>5</v>
      </c>
      <c r="B17" s="1">
        <v>36666</v>
      </c>
      <c r="C17">
        <v>18.441873130549844</v>
      </c>
      <c r="D17" t="s">
        <v>6</v>
      </c>
      <c r="E17" s="1">
        <v>36666</v>
      </c>
      <c r="F17">
        <v>5.469090444057823</v>
      </c>
      <c r="G17">
        <f t="shared" si="0"/>
        <v>9.36092525000543</v>
      </c>
    </row>
    <row r="18" spans="1:7" ht="12.75">
      <c r="A18" t="s">
        <v>5</v>
      </c>
      <c r="B18" s="1">
        <v>36667</v>
      </c>
      <c r="C18">
        <v>15.710251171734162</v>
      </c>
      <c r="D18" t="s">
        <v>6</v>
      </c>
      <c r="E18" s="1">
        <v>36667</v>
      </c>
      <c r="F18">
        <v>4.612154732966142</v>
      </c>
      <c r="G18">
        <f t="shared" si="0"/>
        <v>7.941583664596548</v>
      </c>
    </row>
    <row r="19" spans="1:7" ht="12.75">
      <c r="A19" t="s">
        <v>5</v>
      </c>
      <c r="B19" s="1">
        <v>36668</v>
      </c>
      <c r="C19">
        <v>16.108924078005817</v>
      </c>
      <c r="D19" t="s">
        <v>6</v>
      </c>
      <c r="E19" s="1">
        <v>36668</v>
      </c>
      <c r="F19">
        <v>4.283584730276431</v>
      </c>
      <c r="G19">
        <f t="shared" si="0"/>
        <v>7.831186534595246</v>
      </c>
    </row>
    <row r="20" spans="1:7" ht="12.75">
      <c r="A20" t="s">
        <v>5</v>
      </c>
      <c r="B20" s="1">
        <v>36669</v>
      </c>
      <c r="C20">
        <v>14.270876629333815</v>
      </c>
      <c r="D20" t="s">
        <v>6</v>
      </c>
      <c r="E20" s="1">
        <v>36669</v>
      </c>
      <c r="F20">
        <v>4.564577518352202</v>
      </c>
      <c r="G20">
        <f t="shared" si="0"/>
        <v>7.476467251646685</v>
      </c>
    </row>
    <row r="21" spans="1:7" ht="12.75">
      <c r="A21" t="s">
        <v>5</v>
      </c>
      <c r="B21" s="1">
        <v>36670</v>
      </c>
      <c r="C21">
        <v>14.30646956388955</v>
      </c>
      <c r="D21" t="s">
        <v>6</v>
      </c>
      <c r="E21" s="1">
        <v>36670</v>
      </c>
      <c r="F21">
        <v>5.12712343040773</v>
      </c>
      <c r="G21">
        <f t="shared" si="0"/>
        <v>7.8809272704522755</v>
      </c>
    </row>
    <row r="22" spans="1:7" ht="12.75">
      <c r="A22" t="s">
        <v>5</v>
      </c>
      <c r="B22" s="1">
        <v>36671</v>
      </c>
      <c r="C22">
        <v>16.013880227371633</v>
      </c>
      <c r="D22" t="s">
        <v>6</v>
      </c>
      <c r="E22" s="1">
        <v>36671</v>
      </c>
      <c r="F22">
        <v>3.88716915005904</v>
      </c>
      <c r="G22">
        <f t="shared" si="0"/>
        <v>7.525182473252817</v>
      </c>
    </row>
    <row r="23" spans="1:7" ht="12.75">
      <c r="A23" t="s">
        <v>5</v>
      </c>
      <c r="B23" s="1">
        <v>36672</v>
      </c>
      <c r="C23">
        <v>14.270873028834812</v>
      </c>
      <c r="D23" t="s">
        <v>6</v>
      </c>
      <c r="E23" s="1">
        <v>36672</v>
      </c>
      <c r="F23">
        <v>3.636684514343942</v>
      </c>
      <c r="G23">
        <f t="shared" si="0"/>
        <v>6.826941068691203</v>
      </c>
    </row>
    <row r="24" spans="1:7" ht="12.75">
      <c r="A24" t="s">
        <v>5</v>
      </c>
      <c r="B24" s="1">
        <v>36673</v>
      </c>
      <c r="C24">
        <v>12.401087491517623</v>
      </c>
      <c r="D24" t="s">
        <v>6</v>
      </c>
      <c r="E24" s="1">
        <v>36673</v>
      </c>
      <c r="F24">
        <v>2.625102139894903</v>
      </c>
      <c r="G24">
        <f t="shared" si="0"/>
        <v>5.557897745381719</v>
      </c>
    </row>
    <row r="25" spans="1:7" ht="12.75">
      <c r="A25" t="s">
        <v>5</v>
      </c>
      <c r="B25" s="1">
        <v>36674</v>
      </c>
      <c r="C25">
        <v>11.633216461976774</v>
      </c>
      <c r="D25" t="s">
        <v>6</v>
      </c>
      <c r="E25" s="1">
        <v>36674</v>
      </c>
      <c r="F25">
        <v>2.596707753888768</v>
      </c>
      <c r="G25">
        <f t="shared" si="0"/>
        <v>5.30766036631517</v>
      </c>
    </row>
    <row r="26" spans="1:7" ht="12.75">
      <c r="A26" t="s">
        <v>5</v>
      </c>
      <c r="B26" s="1">
        <v>36676</v>
      </c>
      <c r="C26">
        <v>8.248581743573082</v>
      </c>
      <c r="D26" t="s">
        <v>6</v>
      </c>
      <c r="E26" s="1">
        <v>36676</v>
      </c>
      <c r="F26">
        <v>1.2557626427378152</v>
      </c>
      <c r="G26">
        <f t="shared" si="0"/>
        <v>3.353608372988395</v>
      </c>
    </row>
    <row r="27" spans="1:7" ht="12.75">
      <c r="A27" t="s">
        <v>5</v>
      </c>
      <c r="B27" s="1">
        <v>36677</v>
      </c>
      <c r="C27">
        <v>7.837112844476675</v>
      </c>
      <c r="D27" t="s">
        <v>6</v>
      </c>
      <c r="E27" s="1">
        <v>36677</v>
      </c>
      <c r="F27">
        <v>0</v>
      </c>
      <c r="G27">
        <f t="shared" si="0"/>
        <v>2.3511338533430024</v>
      </c>
    </row>
    <row r="28" spans="1:7" ht="12.75">
      <c r="A28" t="s">
        <v>5</v>
      </c>
      <c r="B28" s="1">
        <v>36678</v>
      </c>
      <c r="C28">
        <v>3.7805808806183467</v>
      </c>
      <c r="D28" t="s">
        <v>6</v>
      </c>
      <c r="E28" s="1">
        <v>36678</v>
      </c>
      <c r="F28">
        <v>0</v>
      </c>
      <c r="G28">
        <f t="shared" si="0"/>
        <v>1.134174264185504</v>
      </c>
    </row>
    <row r="29" spans="1:7" ht="12.75">
      <c r="A29" t="s">
        <v>5</v>
      </c>
      <c r="B29" s="1">
        <v>36679</v>
      </c>
      <c r="C29">
        <v>4.12</v>
      </c>
      <c r="D29" t="s">
        <v>6</v>
      </c>
      <c r="E29" s="1">
        <v>36679</v>
      </c>
      <c r="F29">
        <v>0</v>
      </c>
      <c r="G29">
        <f t="shared" si="0"/>
        <v>1.236</v>
      </c>
    </row>
    <row r="30" spans="1:7" ht="12.75">
      <c r="A30" t="s">
        <v>5</v>
      </c>
      <c r="B30" s="1">
        <v>36680</v>
      </c>
      <c r="C30">
        <v>1.7844752665973043</v>
      </c>
      <c r="D30" t="s">
        <v>6</v>
      </c>
      <c r="E30" s="1">
        <v>36680</v>
      </c>
      <c r="F30" t="e">
        <v>#DIV/0!</v>
      </c>
      <c r="G30" t="e">
        <f t="shared" si="0"/>
        <v>#DIV/0!</v>
      </c>
    </row>
    <row r="31" spans="1:7" ht="12.75">
      <c r="A31" t="s">
        <v>5</v>
      </c>
      <c r="B31" s="1">
        <v>36681</v>
      </c>
      <c r="C31">
        <v>0</v>
      </c>
      <c r="D31" t="s">
        <v>6</v>
      </c>
      <c r="E31" s="1">
        <v>36681</v>
      </c>
      <c r="F31" t="e">
        <v>#DIV/0!</v>
      </c>
      <c r="G31" t="e">
        <f t="shared" si="0"/>
        <v>#DIV/0!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C31"/>
  <sheetViews>
    <sheetView workbookViewId="0" topLeftCell="A1">
      <selection activeCell="G27" sqref="G27"/>
    </sheetView>
  </sheetViews>
  <sheetFormatPr defaultColWidth="9.140625" defaultRowHeight="12.75"/>
  <cols>
    <col min="1" max="1" width="12.57421875" style="0" customWidth="1"/>
  </cols>
  <sheetData>
    <row r="2" spans="1:3" ht="12.75">
      <c r="A2" t="s">
        <v>3</v>
      </c>
      <c r="B2" t="s">
        <v>0</v>
      </c>
      <c r="C2" t="s">
        <v>4</v>
      </c>
    </row>
    <row r="3" spans="1:3" ht="12.75">
      <c r="A3" t="s">
        <v>7</v>
      </c>
      <c r="B3" s="1">
        <v>36653</v>
      </c>
      <c r="C3">
        <v>8.105499316184758</v>
      </c>
    </row>
    <row r="4" spans="1:3" ht="12.75">
      <c r="A4" t="s">
        <v>7</v>
      </c>
      <c r="B4" s="1">
        <v>36654</v>
      </c>
      <c r="C4">
        <v>6.843884771151258</v>
      </c>
    </row>
    <row r="5" spans="1:3" ht="12.75">
      <c r="A5" t="s">
        <v>7</v>
      </c>
      <c r="B5" s="1">
        <v>36655</v>
      </c>
      <c r="C5" t="e">
        <v>#DIV/0!</v>
      </c>
    </row>
    <row r="6" spans="1:3" ht="12.75">
      <c r="A6" t="s">
        <v>7</v>
      </c>
      <c r="B6" s="1">
        <v>36656</v>
      </c>
      <c r="C6">
        <v>9.465512447749436</v>
      </c>
    </row>
    <row r="7" spans="1:3" ht="12.75">
      <c r="A7" t="s">
        <v>7</v>
      </c>
      <c r="B7" s="1">
        <v>36657</v>
      </c>
      <c r="C7">
        <v>6.855987245329133</v>
      </c>
    </row>
    <row r="8" spans="1:3" ht="12.75">
      <c r="A8" t="s">
        <v>7</v>
      </c>
      <c r="B8" s="1">
        <v>36658</v>
      </c>
      <c r="C8">
        <v>9.063320478711786</v>
      </c>
    </row>
    <row r="9" spans="1:3" ht="12.75">
      <c r="A9" t="s">
        <v>7</v>
      </c>
      <c r="B9" s="1">
        <v>36659</v>
      </c>
      <c r="C9">
        <v>9.163244752416727</v>
      </c>
    </row>
    <row r="10" spans="1:3" ht="12.75">
      <c r="A10" t="s">
        <v>7</v>
      </c>
      <c r="B10" s="1">
        <v>36660</v>
      </c>
      <c r="C10">
        <v>9.71520037154989</v>
      </c>
    </row>
    <row r="11" spans="1:3" ht="12.75">
      <c r="A11" t="s">
        <v>7</v>
      </c>
      <c r="B11" s="1">
        <v>36661</v>
      </c>
      <c r="C11">
        <v>8.659549093712531</v>
      </c>
    </row>
    <row r="12" spans="1:3" ht="12.75">
      <c r="A12" t="s">
        <v>7</v>
      </c>
      <c r="B12" s="1">
        <v>36662</v>
      </c>
      <c r="C12">
        <v>7.857420319859266</v>
      </c>
    </row>
    <row r="13" spans="1:3" ht="12.75">
      <c r="A13" t="s">
        <v>7</v>
      </c>
      <c r="B13" s="1">
        <v>36663</v>
      </c>
      <c r="C13">
        <v>7.561390597259739</v>
      </c>
    </row>
    <row r="14" spans="1:3" ht="12.75">
      <c r="A14" t="s">
        <v>7</v>
      </c>
      <c r="B14" s="1">
        <v>36664</v>
      </c>
      <c r="C14">
        <v>8.094457987121352</v>
      </c>
    </row>
    <row r="15" spans="1:3" ht="12.75">
      <c r="A15" t="s">
        <v>7</v>
      </c>
      <c r="B15" s="1">
        <v>36665</v>
      </c>
      <c r="C15">
        <v>6.645642728704196</v>
      </c>
    </row>
    <row r="16" spans="1:3" ht="12.75">
      <c r="A16" t="s">
        <v>7</v>
      </c>
      <c r="B16" s="1">
        <v>36666</v>
      </c>
      <c r="C16">
        <v>7.3267483494619645</v>
      </c>
    </row>
    <row r="17" spans="1:3" ht="12.75">
      <c r="A17" t="s">
        <v>7</v>
      </c>
      <c r="B17" s="1">
        <v>36667</v>
      </c>
      <c r="C17">
        <v>6.377467009231995</v>
      </c>
    </row>
    <row r="18" spans="1:3" ht="12.75">
      <c r="A18" t="s">
        <v>7</v>
      </c>
      <c r="B18" s="1">
        <v>36668</v>
      </c>
      <c r="C18">
        <v>7.918861343005164</v>
      </c>
    </row>
    <row r="19" spans="1:3" ht="12.75">
      <c r="A19" t="s">
        <v>7</v>
      </c>
      <c r="B19" s="1">
        <v>36669</v>
      </c>
      <c r="C19">
        <v>5.297070631612977</v>
      </c>
    </row>
    <row r="20" spans="1:3" ht="12.75">
      <c r="A20" t="s">
        <v>7</v>
      </c>
      <c r="B20" s="1">
        <v>36670</v>
      </c>
      <c r="C20">
        <v>6.508358925746294</v>
      </c>
    </row>
    <row r="21" spans="1:3" ht="12.75">
      <c r="A21" t="s">
        <v>7</v>
      </c>
      <c r="B21" s="1">
        <v>36671</v>
      </c>
      <c r="C21">
        <v>5.874338936381871</v>
      </c>
    </row>
    <row r="22" spans="1:3" ht="12.75">
      <c r="A22" t="s">
        <v>7</v>
      </c>
      <c r="B22" s="1">
        <v>36672</v>
      </c>
      <c r="C22">
        <v>6.691738513991698</v>
      </c>
    </row>
    <row r="23" spans="1:3" ht="12.75">
      <c r="A23" t="s">
        <v>7</v>
      </c>
      <c r="B23" s="1">
        <v>36673</v>
      </c>
      <c r="C23">
        <v>4.342337813282216</v>
      </c>
    </row>
    <row r="24" spans="1:3" ht="12.75">
      <c r="A24" t="s">
        <v>7</v>
      </c>
      <c r="B24" s="1">
        <v>36674</v>
      </c>
      <c r="C24">
        <v>5.106695590633557</v>
      </c>
    </row>
    <row r="25" spans="1:3" ht="12.75">
      <c r="A25" t="s">
        <v>7</v>
      </c>
      <c r="B25" s="1">
        <v>36675</v>
      </c>
      <c r="C25">
        <v>4.3077297168769215</v>
      </c>
    </row>
    <row r="26" spans="1:3" ht="12.75">
      <c r="A26" t="s">
        <v>7</v>
      </c>
      <c r="B26" s="1">
        <v>36676</v>
      </c>
      <c r="C26" t="e">
        <v>#VALUE!</v>
      </c>
    </row>
    <row r="27" spans="1:3" ht="12.75">
      <c r="A27" t="s">
        <v>7</v>
      </c>
      <c r="B27" s="1">
        <v>36677</v>
      </c>
      <c r="C27">
        <v>3.369693138354127</v>
      </c>
    </row>
    <row r="28" spans="1:3" ht="12.75">
      <c r="A28" t="s">
        <v>7</v>
      </c>
      <c r="B28" s="1">
        <v>36678</v>
      </c>
      <c r="C28">
        <v>2.0858369484961843</v>
      </c>
    </row>
    <row r="29" spans="1:3" ht="12.75">
      <c r="A29" t="s">
        <v>7</v>
      </c>
      <c r="B29" s="1">
        <v>36679</v>
      </c>
      <c r="C29">
        <v>1.1860595596164862</v>
      </c>
    </row>
    <row r="30" spans="1:3" ht="12.75">
      <c r="A30" t="s">
        <v>7</v>
      </c>
      <c r="B30" s="1">
        <v>36680</v>
      </c>
      <c r="C30">
        <v>0</v>
      </c>
    </row>
    <row r="31" spans="1:3" ht="12.75">
      <c r="A31" t="s">
        <v>7</v>
      </c>
      <c r="B31" s="1">
        <v>36681</v>
      </c>
      <c r="C31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31"/>
  <sheetViews>
    <sheetView workbookViewId="0" topLeftCell="A1">
      <selection activeCell="H33" sqref="H33"/>
    </sheetView>
  </sheetViews>
  <sheetFormatPr defaultColWidth="9.140625" defaultRowHeight="12.75"/>
  <cols>
    <col min="1" max="1" width="14.57421875" style="0" customWidth="1"/>
  </cols>
  <sheetData>
    <row r="2" spans="1:3" ht="12.75">
      <c r="A2" t="s">
        <v>3</v>
      </c>
      <c r="B2" t="s">
        <v>0</v>
      </c>
      <c r="C2" t="s">
        <v>4</v>
      </c>
    </row>
    <row r="3" spans="1:3" ht="12.75">
      <c r="A3" t="s">
        <v>8</v>
      </c>
      <c r="B3" s="1">
        <v>36653</v>
      </c>
      <c r="C3">
        <v>7.401103235270262</v>
      </c>
    </row>
    <row r="4" spans="1:3" ht="12.75">
      <c r="A4" t="s">
        <v>8</v>
      </c>
      <c r="B4" s="1">
        <v>36654</v>
      </c>
      <c r="C4">
        <v>6.611905223410759</v>
      </c>
    </row>
    <row r="5" spans="1:3" ht="12.75">
      <c r="A5" t="s">
        <v>8</v>
      </c>
      <c r="B5" s="1">
        <v>36655</v>
      </c>
      <c r="C5" t="e">
        <v>#DIV/0!</v>
      </c>
    </row>
    <row r="6" spans="1:3" ht="12.75">
      <c r="A6" t="s">
        <v>8</v>
      </c>
      <c r="B6" s="1">
        <v>36656</v>
      </c>
      <c r="C6">
        <v>8.125340638244218</v>
      </c>
    </row>
    <row r="7" spans="1:3" ht="12.75">
      <c r="A7" t="s">
        <v>8</v>
      </c>
      <c r="B7" s="1">
        <v>36657</v>
      </c>
      <c r="C7">
        <v>7.965333557296341</v>
      </c>
    </row>
    <row r="8" spans="1:3" ht="12.75">
      <c r="A8" t="s">
        <v>8</v>
      </c>
      <c r="B8" s="1">
        <v>36658</v>
      </c>
      <c r="C8">
        <v>5.613740585388869</v>
      </c>
    </row>
    <row r="9" spans="1:3" ht="12.75">
      <c r="A9" t="s">
        <v>8</v>
      </c>
      <c r="B9" s="1">
        <v>36659</v>
      </c>
      <c r="C9">
        <v>6.935027006314882</v>
      </c>
    </row>
    <row r="10" spans="1:3" ht="12.75">
      <c r="A10" t="s">
        <v>8</v>
      </c>
      <c r="B10" s="1">
        <v>36660</v>
      </c>
      <c r="C10">
        <v>6.937964451571585</v>
      </c>
    </row>
    <row r="11" spans="1:3" ht="12.75">
      <c r="A11" t="s">
        <v>8</v>
      </c>
      <c r="B11" s="1">
        <v>36661</v>
      </c>
      <c r="C11">
        <v>6.25466968061321</v>
      </c>
    </row>
    <row r="12" spans="1:3" ht="12.75">
      <c r="A12" t="s">
        <v>8</v>
      </c>
      <c r="B12" s="1">
        <v>36662</v>
      </c>
      <c r="C12">
        <v>4.444077941089036</v>
      </c>
    </row>
    <row r="13" spans="1:3" ht="12.75">
      <c r="A13" t="s">
        <v>8</v>
      </c>
      <c r="B13" s="1">
        <v>36663</v>
      </c>
      <c r="C13">
        <v>3.691173890303477</v>
      </c>
    </row>
    <row r="14" spans="1:3" ht="12.75">
      <c r="A14" t="s">
        <v>8</v>
      </c>
      <c r="B14" s="1">
        <v>36664</v>
      </c>
      <c r="C14">
        <v>2.9951299732181966</v>
      </c>
    </row>
    <row r="15" spans="1:3" ht="12.75">
      <c r="A15" t="s">
        <v>8</v>
      </c>
      <c r="B15" s="1">
        <v>36665</v>
      </c>
      <c r="C15">
        <v>2.765910268330026</v>
      </c>
    </row>
    <row r="16" spans="1:3" ht="12.75">
      <c r="A16" t="s">
        <v>8</v>
      </c>
      <c r="B16" s="1">
        <v>36666</v>
      </c>
      <c r="C16">
        <v>2.990018946759923</v>
      </c>
    </row>
    <row r="17" spans="1:3" ht="12.75">
      <c r="A17" t="s">
        <v>8</v>
      </c>
      <c r="B17" s="1">
        <v>36667</v>
      </c>
      <c r="C17">
        <v>2.3990974313044195</v>
      </c>
    </row>
    <row r="18" spans="1:3" ht="12.75">
      <c r="A18" t="s">
        <v>8</v>
      </c>
      <c r="B18" s="1">
        <v>36668</v>
      </c>
      <c r="C18">
        <v>2.5231972949595036</v>
      </c>
    </row>
    <row r="19" spans="1:3" ht="12.75">
      <c r="A19" t="s">
        <v>8</v>
      </c>
      <c r="B19" s="1">
        <v>36669</v>
      </c>
      <c r="C19">
        <v>3.033685731170793</v>
      </c>
    </row>
    <row r="20" spans="1:3" ht="12.75">
      <c r="A20" t="s">
        <v>8</v>
      </c>
      <c r="B20" s="1">
        <v>36670</v>
      </c>
      <c r="C20">
        <v>2.7753493470990658</v>
      </c>
    </row>
    <row r="21" spans="1:3" ht="12.75">
      <c r="A21" t="s">
        <v>8</v>
      </c>
      <c r="B21" s="1">
        <v>36671</v>
      </c>
      <c r="C21">
        <v>2.8841140851124742</v>
      </c>
    </row>
    <row r="22" spans="1:3" ht="12.75">
      <c r="A22" t="s">
        <v>8</v>
      </c>
      <c r="B22" s="1">
        <v>36672</v>
      </c>
      <c r="C22">
        <v>2.020052997967703</v>
      </c>
    </row>
    <row r="23" spans="1:3" ht="12.75">
      <c r="A23" t="s">
        <v>8</v>
      </c>
      <c r="B23" s="1">
        <v>36673</v>
      </c>
      <c r="C23">
        <v>1.1545333527757484</v>
      </c>
    </row>
    <row r="24" spans="1:3" ht="12.75">
      <c r="A24" t="s">
        <v>8</v>
      </c>
      <c r="B24" s="1">
        <v>36674</v>
      </c>
      <c r="C24">
        <v>3.24</v>
      </c>
    </row>
    <row r="25" spans="1:3" ht="12.75">
      <c r="A25" t="s">
        <v>8</v>
      </c>
      <c r="B25" s="1">
        <v>36675</v>
      </c>
      <c r="C25">
        <v>1.7932504432089034</v>
      </c>
    </row>
    <row r="26" spans="1:3" ht="12.75">
      <c r="A26" t="s">
        <v>8</v>
      </c>
      <c r="B26" s="1">
        <v>36676</v>
      </c>
      <c r="C26">
        <v>0</v>
      </c>
    </row>
    <row r="27" spans="1:3" ht="12.75">
      <c r="A27" t="s">
        <v>8</v>
      </c>
      <c r="B27" s="1">
        <v>36677</v>
      </c>
      <c r="C27">
        <v>0</v>
      </c>
    </row>
    <row r="28" spans="1:3" ht="12.75">
      <c r="A28" t="s">
        <v>8</v>
      </c>
      <c r="B28" s="1">
        <v>36678</v>
      </c>
      <c r="C28">
        <v>0</v>
      </c>
    </row>
    <row r="29" spans="1:3" ht="12.75">
      <c r="A29" t="s">
        <v>8</v>
      </c>
      <c r="B29" s="1">
        <v>36679</v>
      </c>
      <c r="C29" t="e">
        <v>#DIV/0!</v>
      </c>
    </row>
    <row r="30" spans="1:3" ht="12.75">
      <c r="A30" t="s">
        <v>8</v>
      </c>
      <c r="B30" s="1">
        <v>36680</v>
      </c>
      <c r="C30" t="e">
        <v>#DIV/0!</v>
      </c>
    </row>
    <row r="31" spans="1:3" ht="12.75">
      <c r="A31" t="s">
        <v>8</v>
      </c>
      <c r="B31" s="1">
        <v>36681</v>
      </c>
      <c r="C31" t="e">
        <v>#DIV/0!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0"/>
  <sheetViews>
    <sheetView workbookViewId="0" topLeftCell="A1">
      <selection activeCell="F33" sqref="F33"/>
    </sheetView>
  </sheetViews>
  <sheetFormatPr defaultColWidth="9.140625" defaultRowHeight="12.75"/>
  <cols>
    <col min="1" max="1" width="12.57421875" style="0" customWidth="1"/>
    <col min="2" max="2" width="13.57421875" style="0" customWidth="1"/>
    <col min="4" max="4" width="14.57421875" style="0" customWidth="1"/>
    <col min="5" max="5" width="14.421875" style="0" customWidth="1"/>
  </cols>
  <sheetData>
    <row r="2" spans="1:7" ht="12.75">
      <c r="A2" t="s">
        <v>3</v>
      </c>
      <c r="B2" t="s">
        <v>0</v>
      </c>
      <c r="C2" t="s">
        <v>4</v>
      </c>
      <c r="D2" t="s">
        <v>3</v>
      </c>
      <c r="E2" t="s">
        <v>0</v>
      </c>
      <c r="F2" t="s">
        <v>4</v>
      </c>
      <c r="G2" t="s">
        <v>32</v>
      </c>
    </row>
    <row r="3" spans="1:7" ht="12.75">
      <c r="A3" t="s">
        <v>7</v>
      </c>
      <c r="B3" s="1">
        <v>36653</v>
      </c>
      <c r="C3">
        <v>8.105499316184758</v>
      </c>
      <c r="D3" t="s">
        <v>8</v>
      </c>
      <c r="E3" s="1">
        <v>36653</v>
      </c>
      <c r="F3">
        <v>7.401103235270262</v>
      </c>
      <c r="G3">
        <f>(C3*0.3)+(F3*0.7)</f>
        <v>7.61242205954461</v>
      </c>
    </row>
    <row r="4" spans="1:7" ht="12.75">
      <c r="A4" t="s">
        <v>7</v>
      </c>
      <c r="B4" s="1">
        <v>36654</v>
      </c>
      <c r="C4">
        <v>6.843884771151258</v>
      </c>
      <c r="D4" t="s">
        <v>8</v>
      </c>
      <c r="E4" s="1">
        <v>36654</v>
      </c>
      <c r="F4">
        <v>6.611905223410759</v>
      </c>
      <c r="G4">
        <f aca="true" t="shared" si="0" ref="G4:G30">(C4*0.3)+(F4*0.7)</f>
        <v>6.681499087732909</v>
      </c>
    </row>
    <row r="5" spans="1:7" ht="12.75">
      <c r="A5" t="s">
        <v>7</v>
      </c>
      <c r="B5" s="1">
        <v>36655</v>
      </c>
      <c r="C5" t="e">
        <v>#DIV/0!</v>
      </c>
      <c r="D5" t="s">
        <v>8</v>
      </c>
      <c r="E5" s="1">
        <v>36655</v>
      </c>
      <c r="F5" t="e">
        <v>#DIV/0!</v>
      </c>
      <c r="G5">
        <f>(G4+G6)/2</f>
        <v>7.604445634414345</v>
      </c>
    </row>
    <row r="6" spans="1:7" ht="12.75">
      <c r="A6" t="s">
        <v>7</v>
      </c>
      <c r="B6" s="1">
        <v>36656</v>
      </c>
      <c r="C6">
        <v>9.465512447749436</v>
      </c>
      <c r="D6" t="s">
        <v>8</v>
      </c>
      <c r="E6" s="1">
        <v>36656</v>
      </c>
      <c r="F6">
        <v>8.125340638244218</v>
      </c>
      <c r="G6">
        <f t="shared" si="0"/>
        <v>8.527392181095783</v>
      </c>
    </row>
    <row r="7" spans="1:7" ht="12.75">
      <c r="A7" t="s">
        <v>7</v>
      </c>
      <c r="B7" s="1">
        <v>36657</v>
      </c>
      <c r="C7">
        <v>6.855987245329133</v>
      </c>
      <c r="D7" t="s">
        <v>8</v>
      </c>
      <c r="E7" s="1">
        <v>36657</v>
      </c>
      <c r="F7">
        <v>7.965333557296341</v>
      </c>
      <c r="G7">
        <f t="shared" si="0"/>
        <v>7.632529663706178</v>
      </c>
    </row>
    <row r="8" spans="1:7" ht="12.75">
      <c r="A8" t="s">
        <v>7</v>
      </c>
      <c r="B8" s="1">
        <v>36658</v>
      </c>
      <c r="C8">
        <v>9.063320478711786</v>
      </c>
      <c r="D8" t="s">
        <v>8</v>
      </c>
      <c r="E8" s="1">
        <v>36658</v>
      </c>
      <c r="F8">
        <v>5.613740585388869</v>
      </c>
      <c r="G8">
        <f t="shared" si="0"/>
        <v>6.648614553385743</v>
      </c>
    </row>
    <row r="9" spans="1:7" ht="12.75">
      <c r="A9" t="s">
        <v>7</v>
      </c>
      <c r="B9" s="1">
        <v>36659</v>
      </c>
      <c r="C9">
        <v>9.163244752416727</v>
      </c>
      <c r="D9" t="s">
        <v>8</v>
      </c>
      <c r="E9" s="1">
        <v>36659</v>
      </c>
      <c r="F9">
        <v>6.935027006314882</v>
      </c>
      <c r="G9">
        <f t="shared" si="0"/>
        <v>7.603492330145436</v>
      </c>
    </row>
    <row r="10" spans="1:7" ht="12.75">
      <c r="A10" t="s">
        <v>7</v>
      </c>
      <c r="B10" s="1">
        <v>36660</v>
      </c>
      <c r="C10">
        <v>9.71520037154989</v>
      </c>
      <c r="D10" t="s">
        <v>8</v>
      </c>
      <c r="E10" s="1">
        <v>36660</v>
      </c>
      <c r="F10">
        <v>6.937964451571585</v>
      </c>
      <c r="G10">
        <f t="shared" si="0"/>
        <v>7.771135227565075</v>
      </c>
    </row>
    <row r="11" spans="1:7" ht="12.75">
      <c r="A11" t="s">
        <v>7</v>
      </c>
      <c r="B11" s="1">
        <v>36661</v>
      </c>
      <c r="C11">
        <v>8.659549093712531</v>
      </c>
      <c r="D11" t="s">
        <v>8</v>
      </c>
      <c r="E11" s="1">
        <v>36661</v>
      </c>
      <c r="F11">
        <v>6.25466968061321</v>
      </c>
      <c r="G11">
        <f t="shared" si="0"/>
        <v>6.9761335045430055</v>
      </c>
    </row>
    <row r="12" spans="1:7" ht="12.75">
      <c r="A12" t="s">
        <v>7</v>
      </c>
      <c r="B12" s="1">
        <v>36662</v>
      </c>
      <c r="C12">
        <v>7.857420319859266</v>
      </c>
      <c r="D12" t="s">
        <v>8</v>
      </c>
      <c r="E12" s="1">
        <v>36662</v>
      </c>
      <c r="F12">
        <v>4.444077941089036</v>
      </c>
      <c r="G12">
        <f t="shared" si="0"/>
        <v>5.468080654720104</v>
      </c>
    </row>
    <row r="13" spans="1:7" ht="12.75">
      <c r="A13" t="s">
        <v>7</v>
      </c>
      <c r="B13" s="1">
        <v>36663</v>
      </c>
      <c r="C13">
        <v>7.561390597259739</v>
      </c>
      <c r="D13" t="s">
        <v>8</v>
      </c>
      <c r="E13" s="1">
        <v>36663</v>
      </c>
      <c r="F13">
        <v>3.691173890303477</v>
      </c>
      <c r="G13">
        <f t="shared" si="0"/>
        <v>4.852238902390356</v>
      </c>
    </row>
    <row r="14" spans="1:7" ht="12.75">
      <c r="A14" t="s">
        <v>7</v>
      </c>
      <c r="B14" s="1">
        <v>36664</v>
      </c>
      <c r="C14">
        <v>8.094457987121352</v>
      </c>
      <c r="D14" t="s">
        <v>8</v>
      </c>
      <c r="E14" s="1">
        <v>36664</v>
      </c>
      <c r="F14">
        <v>2.9951299732181966</v>
      </c>
      <c r="G14">
        <f t="shared" si="0"/>
        <v>4.524928377389143</v>
      </c>
    </row>
    <row r="15" spans="1:7" ht="12.75">
      <c r="A15" t="s">
        <v>7</v>
      </c>
      <c r="B15" s="1">
        <v>36665</v>
      </c>
      <c r="C15">
        <v>6.645642728704196</v>
      </c>
      <c r="D15" t="s">
        <v>8</v>
      </c>
      <c r="E15" s="1">
        <v>36665</v>
      </c>
      <c r="F15">
        <v>2.765910268330026</v>
      </c>
      <c r="G15">
        <f t="shared" si="0"/>
        <v>3.929830006442277</v>
      </c>
    </row>
    <row r="16" spans="1:7" ht="12.75">
      <c r="A16" t="s">
        <v>7</v>
      </c>
      <c r="B16" s="1">
        <v>36666</v>
      </c>
      <c r="C16">
        <v>7.3267483494619645</v>
      </c>
      <c r="D16" t="s">
        <v>8</v>
      </c>
      <c r="E16" s="1">
        <v>36666</v>
      </c>
      <c r="F16">
        <v>2.990018946759923</v>
      </c>
      <c r="G16">
        <f t="shared" si="0"/>
        <v>4.291037767570535</v>
      </c>
    </row>
    <row r="17" spans="1:7" ht="12.75">
      <c r="A17" t="s">
        <v>7</v>
      </c>
      <c r="B17" s="1">
        <v>36667</v>
      </c>
      <c r="C17">
        <v>6.377467009231995</v>
      </c>
      <c r="D17" t="s">
        <v>8</v>
      </c>
      <c r="E17" s="1">
        <v>36667</v>
      </c>
      <c r="F17">
        <v>2.3990974313044195</v>
      </c>
      <c r="G17">
        <f t="shared" si="0"/>
        <v>3.5926083046826918</v>
      </c>
    </row>
    <row r="18" spans="1:7" ht="12.75">
      <c r="A18" t="s">
        <v>7</v>
      </c>
      <c r="B18" s="1">
        <v>36668</v>
      </c>
      <c r="C18">
        <v>7.918861343005164</v>
      </c>
      <c r="D18" t="s">
        <v>8</v>
      </c>
      <c r="E18" s="1">
        <v>36668</v>
      </c>
      <c r="F18">
        <v>2.5231972949595036</v>
      </c>
      <c r="G18">
        <f t="shared" si="0"/>
        <v>4.141896509373201</v>
      </c>
    </row>
    <row r="19" spans="1:7" ht="12.75">
      <c r="A19" t="s">
        <v>7</v>
      </c>
      <c r="B19" s="1">
        <v>36669</v>
      </c>
      <c r="C19">
        <v>5.297070631612977</v>
      </c>
      <c r="D19" t="s">
        <v>8</v>
      </c>
      <c r="E19" s="1">
        <v>36669</v>
      </c>
      <c r="F19">
        <v>3.033685731170793</v>
      </c>
      <c r="G19">
        <f t="shared" si="0"/>
        <v>3.712701201303448</v>
      </c>
    </row>
    <row r="20" spans="1:7" ht="12.75">
      <c r="A20" t="s">
        <v>7</v>
      </c>
      <c r="B20" s="1">
        <v>36670</v>
      </c>
      <c r="C20">
        <v>6.508358925746294</v>
      </c>
      <c r="D20" t="s">
        <v>8</v>
      </c>
      <c r="E20" s="1">
        <v>36670</v>
      </c>
      <c r="F20">
        <v>2.7753493470990658</v>
      </c>
      <c r="G20">
        <f t="shared" si="0"/>
        <v>3.895252220693234</v>
      </c>
    </row>
    <row r="21" spans="1:7" ht="12.75">
      <c r="A21" t="s">
        <v>7</v>
      </c>
      <c r="B21" s="1">
        <v>36671</v>
      </c>
      <c r="C21">
        <v>5.874338936381871</v>
      </c>
      <c r="D21" t="s">
        <v>8</v>
      </c>
      <c r="E21" s="1">
        <v>36671</v>
      </c>
      <c r="F21">
        <v>2.8841140851124742</v>
      </c>
      <c r="G21">
        <f t="shared" si="0"/>
        <v>3.781181540493293</v>
      </c>
    </row>
    <row r="22" spans="1:7" ht="12.75">
      <c r="A22" t="s">
        <v>7</v>
      </c>
      <c r="B22" s="1">
        <v>36672</v>
      </c>
      <c r="C22">
        <v>6.691738513991698</v>
      </c>
      <c r="D22" t="s">
        <v>8</v>
      </c>
      <c r="E22" s="1">
        <v>36672</v>
      </c>
      <c r="F22">
        <v>2.020052997967703</v>
      </c>
      <c r="G22">
        <f t="shared" si="0"/>
        <v>3.4215586527749013</v>
      </c>
    </row>
    <row r="23" spans="1:7" ht="12.75">
      <c r="A23" t="s">
        <v>7</v>
      </c>
      <c r="B23" s="1">
        <v>36673</v>
      </c>
      <c r="C23">
        <v>4.342337813282216</v>
      </c>
      <c r="D23" t="s">
        <v>8</v>
      </c>
      <c r="E23" s="1">
        <v>36673</v>
      </c>
      <c r="F23">
        <v>1.1545333527757484</v>
      </c>
      <c r="G23">
        <f t="shared" si="0"/>
        <v>2.1108746909276888</v>
      </c>
    </row>
    <row r="24" spans="1:7" ht="12.75">
      <c r="A24" t="s">
        <v>7</v>
      </c>
      <c r="B24" s="1">
        <v>36674</v>
      </c>
      <c r="C24">
        <v>5.106695590633557</v>
      </c>
      <c r="D24" t="s">
        <v>8</v>
      </c>
      <c r="E24" s="1">
        <v>36674</v>
      </c>
      <c r="F24">
        <v>3.24</v>
      </c>
      <c r="G24">
        <f t="shared" si="0"/>
        <v>3.8000086771900667</v>
      </c>
    </row>
    <row r="25" spans="1:7" ht="12.75">
      <c r="A25" t="s">
        <v>7</v>
      </c>
      <c r="B25" s="1">
        <v>36675</v>
      </c>
      <c r="C25">
        <v>4.3077297168769215</v>
      </c>
      <c r="D25" t="s">
        <v>8</v>
      </c>
      <c r="E25" s="1">
        <v>36675</v>
      </c>
      <c r="F25">
        <v>1.7932504432089034</v>
      </c>
      <c r="G25">
        <f t="shared" si="0"/>
        <v>2.5475942253093087</v>
      </c>
    </row>
    <row r="26" spans="1:7" ht="12.75">
      <c r="A26" t="s">
        <v>7</v>
      </c>
      <c r="B26" s="1">
        <v>36677</v>
      </c>
      <c r="C26">
        <v>3.369693138354127</v>
      </c>
      <c r="D26" t="s">
        <v>8</v>
      </c>
      <c r="E26" s="1">
        <v>36677</v>
      </c>
      <c r="F26">
        <v>0</v>
      </c>
      <c r="G26">
        <f t="shared" si="0"/>
        <v>1.010907941506238</v>
      </c>
    </row>
    <row r="27" spans="1:7" ht="12.75">
      <c r="A27" t="s">
        <v>7</v>
      </c>
      <c r="B27" s="1">
        <v>36678</v>
      </c>
      <c r="C27">
        <v>2.0858369484961843</v>
      </c>
      <c r="D27" t="s">
        <v>8</v>
      </c>
      <c r="E27" s="1">
        <v>36678</v>
      </c>
      <c r="F27">
        <v>0</v>
      </c>
      <c r="G27">
        <f t="shared" si="0"/>
        <v>0.6257510845488553</v>
      </c>
    </row>
    <row r="28" spans="1:7" ht="12.75">
      <c r="A28" t="s">
        <v>7</v>
      </c>
      <c r="B28" s="1">
        <v>36679</v>
      </c>
      <c r="C28">
        <v>1.1860595596164862</v>
      </c>
      <c r="D28" t="s">
        <v>8</v>
      </c>
      <c r="E28" s="1">
        <v>36679</v>
      </c>
      <c r="F28" t="e">
        <v>#DIV/0!</v>
      </c>
      <c r="G28" t="e">
        <f t="shared" si="0"/>
        <v>#DIV/0!</v>
      </c>
    </row>
    <row r="29" spans="1:7" ht="12.75">
      <c r="A29" t="s">
        <v>7</v>
      </c>
      <c r="B29" s="1">
        <v>36680</v>
      </c>
      <c r="C29">
        <v>0</v>
      </c>
      <c r="D29" t="s">
        <v>8</v>
      </c>
      <c r="E29" s="1">
        <v>36680</v>
      </c>
      <c r="F29" t="e">
        <v>#DIV/0!</v>
      </c>
      <c r="G29" t="e">
        <f t="shared" si="0"/>
        <v>#DIV/0!</v>
      </c>
    </row>
    <row r="30" spans="1:7" ht="12.75">
      <c r="A30" t="s">
        <v>7</v>
      </c>
      <c r="B30" s="1">
        <v>36681</v>
      </c>
      <c r="C30">
        <v>0</v>
      </c>
      <c r="D30" t="s">
        <v>8</v>
      </c>
      <c r="E30" s="1">
        <v>36681</v>
      </c>
      <c r="F30" t="e">
        <v>#DIV/0!</v>
      </c>
      <c r="G30" t="e">
        <f t="shared" si="0"/>
        <v>#DIV/0!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J33" sqref="J33"/>
    </sheetView>
  </sheetViews>
  <sheetFormatPr defaultColWidth="9.140625" defaultRowHeight="12.75"/>
  <sheetData>
    <row r="1" spans="1:5" ht="12.75">
      <c r="A1" t="s">
        <v>13</v>
      </c>
      <c r="E1" t="s">
        <v>17</v>
      </c>
    </row>
    <row r="2" ht="12.75">
      <c r="E2" t="s">
        <v>18</v>
      </c>
    </row>
    <row r="3" spans="1:2" ht="12.75">
      <c r="A3" t="s">
        <v>9</v>
      </c>
      <c r="B3" t="s">
        <v>10</v>
      </c>
    </row>
    <row r="4" spans="1:6" ht="12.75">
      <c r="A4">
        <v>21.840197718631178</v>
      </c>
      <c r="B4" s="1">
        <v>36601</v>
      </c>
      <c r="E4" s="13">
        <v>36601</v>
      </c>
      <c r="F4">
        <v>21.84</v>
      </c>
    </row>
    <row r="5" spans="1:6" ht="12.75">
      <c r="A5">
        <v>19.28360655737705</v>
      </c>
      <c r="B5" s="1">
        <v>36620</v>
      </c>
      <c r="E5" s="13">
        <v>36620</v>
      </c>
      <c r="F5">
        <v>19.28</v>
      </c>
    </row>
    <row r="6" spans="1:6" ht="12.75">
      <c r="A6">
        <v>16.62037209302326</v>
      </c>
      <c r="B6" s="1">
        <v>36626</v>
      </c>
      <c r="E6" s="13">
        <v>36626</v>
      </c>
      <c r="F6">
        <v>16.62</v>
      </c>
    </row>
    <row r="7" spans="1:6" ht="12.75">
      <c r="A7">
        <v>14.158358490566036</v>
      </c>
      <c r="B7" s="1">
        <v>36628</v>
      </c>
      <c r="E7" s="13">
        <v>36628</v>
      </c>
      <c r="F7">
        <v>14.16</v>
      </c>
    </row>
    <row r="8" spans="1:6" ht="12.75">
      <c r="A8">
        <v>13.406497695852536</v>
      </c>
      <c r="B8" s="1">
        <v>36630</v>
      </c>
      <c r="E8" s="13">
        <v>36630</v>
      </c>
      <c r="F8">
        <v>13.41</v>
      </c>
    </row>
    <row r="9" spans="1:6" ht="12.75">
      <c r="A9">
        <v>12.393629629629627</v>
      </c>
      <c r="B9" s="1">
        <v>36633</v>
      </c>
      <c r="E9" s="13">
        <v>36633</v>
      </c>
      <c r="F9">
        <v>12.39</v>
      </c>
    </row>
    <row r="10" spans="1:6" ht="12.75">
      <c r="A10">
        <v>5.385533980582525</v>
      </c>
      <c r="B10" s="1">
        <v>36634</v>
      </c>
      <c r="E10" s="13">
        <v>36634</v>
      </c>
      <c r="F10">
        <v>13.68</v>
      </c>
    </row>
    <row r="11" spans="1:6" ht="12.75">
      <c r="A11">
        <v>6.127023809523809</v>
      </c>
      <c r="B11" s="1">
        <v>36636</v>
      </c>
      <c r="E11" s="13">
        <v>36636</v>
      </c>
      <c r="F11">
        <v>15.56</v>
      </c>
    </row>
    <row r="12" spans="1:6" ht="12.75">
      <c r="A12">
        <v>12.134047619047621</v>
      </c>
      <c r="B12" s="1">
        <v>36638</v>
      </c>
      <c r="E12" s="13">
        <v>36638</v>
      </c>
      <c r="F12">
        <v>12.13</v>
      </c>
    </row>
    <row r="13" spans="1:6" ht="12.75">
      <c r="A13">
        <v>11.004386492008175</v>
      </c>
      <c r="B13" s="1">
        <v>36642</v>
      </c>
      <c r="E13" s="13">
        <v>36642</v>
      </c>
      <c r="F13">
        <v>11</v>
      </c>
    </row>
    <row r="14" spans="1:6" ht="12.75">
      <c r="A14">
        <v>2.4030612244897958</v>
      </c>
      <c r="B14" s="1">
        <v>36644</v>
      </c>
      <c r="E14" s="13">
        <v>36644</v>
      </c>
      <c r="F14">
        <v>6.1</v>
      </c>
    </row>
    <row r="15" spans="1:6" ht="12.75">
      <c r="A15">
        <v>6.955637931034482</v>
      </c>
      <c r="B15" s="1">
        <v>36645</v>
      </c>
      <c r="E15" s="13">
        <v>36645</v>
      </c>
      <c r="F15">
        <v>6.96</v>
      </c>
    </row>
    <row r="16" spans="1:6" ht="12.75">
      <c r="A16">
        <v>1.040625</v>
      </c>
      <c r="B16" s="1">
        <v>36647</v>
      </c>
      <c r="E16" s="13">
        <v>36647</v>
      </c>
      <c r="F16">
        <v>2.64</v>
      </c>
    </row>
    <row r="17" spans="1:6" ht="12.75">
      <c r="A17">
        <v>0</v>
      </c>
      <c r="B17" s="1">
        <v>36648</v>
      </c>
      <c r="E17" s="13">
        <v>36648</v>
      </c>
      <c r="F17">
        <v>0</v>
      </c>
    </row>
    <row r="19" spans="1:5" ht="12.75">
      <c r="A19" t="s">
        <v>19</v>
      </c>
      <c r="E19" t="s">
        <v>20</v>
      </c>
    </row>
    <row r="20" ht="12.75">
      <c r="A20" t="s">
        <v>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Alaska Fairbanks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Center 336 Cmpq</dc:creator>
  <cp:keywords/>
  <dc:description/>
  <cp:lastModifiedBy>Hansel</cp:lastModifiedBy>
  <cp:lastPrinted>2000-07-17T18:29:26Z</cp:lastPrinted>
  <dcterms:created xsi:type="dcterms:W3CDTF">2000-06-30T18:42:45Z</dcterms:created>
  <dcterms:modified xsi:type="dcterms:W3CDTF">2000-12-07T19:55:16Z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